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Scott's Net Sheet" sheetId="1" r:id="rId1"/>
    <sheet name="Alliance Rates - 111701" sheetId="2" state="hidden" r:id="rId2"/>
    <sheet name="Sheet3" sheetId="3" state="hidden" r:id="rId3"/>
  </sheets>
  <definedNames>
    <definedName name="_xlnm.Print_Area" localSheetId="0">'Scott''s Net Sheet'!$A$1:$E$55</definedName>
  </definedNames>
  <calcPr fullCalcOnLoad="1"/>
</workbook>
</file>

<file path=xl/sharedStrings.xml><?xml version="1.0" encoding="utf-8"?>
<sst xmlns="http://schemas.openxmlformats.org/spreadsheetml/2006/main" count="74" uniqueCount="57">
  <si>
    <t>Owners</t>
  </si>
  <si>
    <t>5 Year</t>
  </si>
  <si>
    <t xml:space="preserve">               Insured</t>
  </si>
  <si>
    <t>Title</t>
  </si>
  <si>
    <t>Short Term</t>
  </si>
  <si>
    <t>Escrow</t>
  </si>
  <si>
    <t xml:space="preserve">               Amount</t>
  </si>
  <si>
    <t>Policy</t>
  </si>
  <si>
    <t>Rate</t>
  </si>
  <si>
    <t>Fee</t>
  </si>
  <si>
    <t>First Loan</t>
  </si>
  <si>
    <t>Second Loan</t>
  </si>
  <si>
    <t>Pest Inspection</t>
  </si>
  <si>
    <t>County Transfer Tax</t>
  </si>
  <si>
    <t>City Transfer Tax</t>
  </si>
  <si>
    <t>Escrow Fees</t>
  </si>
  <si>
    <t>City Tax</t>
  </si>
  <si>
    <t>Escrow Fee</t>
  </si>
  <si>
    <t># of Loans</t>
  </si>
  <si>
    <t xml:space="preserve">   Interest Rate</t>
  </si>
  <si>
    <t xml:space="preserve">   1 Months Interest</t>
  </si>
  <si>
    <t>Total Closing Costs</t>
  </si>
  <si>
    <t>Closing Costs</t>
  </si>
  <si>
    <t xml:space="preserve">   Lender's Statement/Reconveyance Fee</t>
  </si>
  <si>
    <t>Real Estate Commission</t>
  </si>
  <si>
    <t>Pest Repairs</t>
  </si>
  <si>
    <t>Home Warranty</t>
  </si>
  <si>
    <t>Who Pays?</t>
  </si>
  <si>
    <t>Natural Hazards Disclosure Report</t>
  </si>
  <si>
    <t>Document Preparation</t>
  </si>
  <si>
    <t>Recording Fees</t>
  </si>
  <si>
    <t>Notary Fees</t>
  </si>
  <si>
    <t>Extended Coverage - add 10%</t>
  </si>
  <si>
    <t>Extended</t>
  </si>
  <si>
    <t>Coverage</t>
  </si>
  <si>
    <t>Sales</t>
  </si>
  <si>
    <t>Owner's Title Policy Information</t>
  </si>
  <si>
    <t>Sale</t>
  </si>
  <si>
    <t>Other Stuff</t>
  </si>
  <si>
    <t>Property Taxes - 6 Months Estimate</t>
  </si>
  <si>
    <t>Conventional</t>
  </si>
  <si>
    <t>VA</t>
  </si>
  <si>
    <t>FHA</t>
  </si>
  <si>
    <t>Access</t>
  </si>
  <si>
    <t>CalVet</t>
  </si>
  <si>
    <t>Prepared For:</t>
  </si>
  <si>
    <t>Property Address:</t>
  </si>
  <si>
    <t>Loan Type:</t>
  </si>
  <si>
    <t>Sale Price:</t>
  </si>
  <si>
    <t>Disbursements Paid:</t>
  </si>
  <si>
    <t>Title &amp; Escrow Charges</t>
  </si>
  <si>
    <t xml:space="preserve">                                           </t>
  </si>
  <si>
    <t xml:space="preserve">Date            </t>
  </si>
  <si>
    <t>Seller Realizes That This Is An Estimate Only And Hereby Acknowledges Receipt Of A Copy Of This Estimate.</t>
  </si>
  <si>
    <t xml:space="preserve"> Seller  </t>
  </si>
  <si>
    <t xml:space="preserve"> Agent  </t>
  </si>
  <si>
    <t xml:space="preserve">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</si>
</sst>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mm\ d\,\ yyyy"/>
    <numFmt numFmtId="169" formatCode="mm/dd/yy"/>
    <numFmt numFmtId="170" formatCode="&quot;$&quot;#,##0.00"/>
    <numFmt numFmtId="171" formatCode="&quot;$&quot;#,##0"/>
    <numFmt numFmtId="172" formatCode="&quot;$&quot;#,##0.00000"/>
  </numFmts>
  <fonts count="19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i/>
      <sz val="10"/>
      <name val="Bookman Old Style"/>
      <family val="1"/>
    </font>
    <font>
      <sz val="9"/>
      <name val="Bookman Old Style"/>
      <family val="1"/>
    </font>
    <font>
      <b/>
      <i/>
      <u val="single"/>
      <sz val="12"/>
      <name val="Bookman Old Style"/>
      <family val="1"/>
    </font>
    <font>
      <b/>
      <i/>
      <u val="single"/>
      <sz val="9"/>
      <name val="Bookman Old Style"/>
      <family val="1"/>
    </font>
    <font>
      <b/>
      <i/>
      <u val="singleAccounting"/>
      <sz val="9"/>
      <name val="Bookman Old Style"/>
      <family val="1"/>
    </font>
    <font>
      <sz val="10"/>
      <color indexed="9"/>
      <name val="Arial"/>
      <family val="2"/>
    </font>
    <font>
      <sz val="9"/>
      <color indexed="8"/>
      <name val="Bookman Old Style"/>
      <family val="1"/>
    </font>
    <font>
      <i/>
      <sz val="9"/>
      <name val="Bookman Old Style"/>
      <family val="1"/>
    </font>
    <font>
      <i/>
      <sz val="10"/>
      <name val="Arial"/>
      <family val="0"/>
    </font>
    <font>
      <i/>
      <u val="single"/>
      <sz val="9"/>
      <name val="Bookman Old Style"/>
      <family val="1"/>
    </font>
    <font>
      <i/>
      <sz val="12"/>
      <name val="Bookman Old Style"/>
      <family val="1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8" fillId="0" borderId="0" xfId="0" applyFont="1" applyFill="1" applyAlignment="1" applyProtection="1">
      <alignment/>
      <protection locked="0"/>
    </xf>
    <xf numFmtId="43" fontId="8" fillId="0" borderId="0" xfId="15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170" fontId="8" fillId="0" borderId="0" xfId="15" applyNumberFormat="1" applyFont="1" applyFill="1" applyAlignment="1" applyProtection="1">
      <alignment/>
      <protection locked="0"/>
    </xf>
    <xf numFmtId="170" fontId="8" fillId="0" borderId="0" xfId="15" applyNumberFormat="1" applyFont="1" applyFill="1" applyAlignment="1" applyProtection="1">
      <alignment/>
      <protection/>
    </xf>
    <xf numFmtId="170" fontId="0" fillId="0" borderId="0" xfId="0" applyNumberFormat="1" applyFill="1" applyAlignment="1">
      <alignment/>
    </xf>
    <xf numFmtId="170" fontId="8" fillId="0" borderId="0" xfId="15" applyNumberFormat="1" applyFont="1" applyFill="1" applyAlignment="1" applyProtection="1">
      <alignment horizontal="right"/>
      <protection locked="0"/>
    </xf>
    <xf numFmtId="170" fontId="8" fillId="0" borderId="0" xfId="15" applyNumberFormat="1" applyFont="1" applyFill="1" applyAlignment="1">
      <alignment horizontal="right"/>
    </xf>
    <xf numFmtId="170" fontId="8" fillId="0" borderId="0" xfId="15" applyNumberFormat="1" applyFont="1" applyFill="1" applyAlignment="1" applyProtection="1">
      <alignment horizontal="right"/>
      <protection/>
    </xf>
    <xf numFmtId="0" fontId="7" fillId="0" borderId="0" xfId="0" applyFont="1" applyFill="1" applyAlignment="1">
      <alignment/>
    </xf>
    <xf numFmtId="170" fontId="6" fillId="0" borderId="0" xfId="0" applyNumberFormat="1" applyFont="1" applyFill="1" applyAlignment="1">
      <alignment horizontal="right"/>
    </xf>
    <xf numFmtId="170" fontId="5" fillId="0" borderId="0" xfId="15" applyNumberFormat="1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43" fontId="8" fillId="2" borderId="0" xfId="15" applyFont="1" applyFill="1" applyAlignment="1">
      <alignment/>
    </xf>
    <xf numFmtId="43" fontId="11" fillId="0" borderId="0" xfId="15" applyFont="1" applyFill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0" fillId="0" borderId="0" xfId="15" applyNumberFormat="1" applyFont="1" applyAlignment="1">
      <alignment horizontal="center"/>
    </xf>
    <xf numFmtId="2" fontId="0" fillId="0" borderId="0" xfId="15" applyNumberFormat="1" applyBorder="1" applyAlignment="1">
      <alignment horizontal="center"/>
    </xf>
    <xf numFmtId="3" fontId="0" fillId="0" borderId="0" xfId="15" applyNumberForma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0" fontId="12" fillId="0" borderId="0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/>
    </xf>
    <xf numFmtId="2" fontId="1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0" fillId="0" borderId="2" xfId="15" applyNumberFormat="1" applyBorder="1" applyAlignment="1">
      <alignment horizontal="center"/>
    </xf>
    <xf numFmtId="2" fontId="0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0" fontId="8" fillId="3" borderId="0" xfId="0" applyFont="1" applyFill="1" applyAlignment="1" applyProtection="1">
      <alignment/>
      <protection locked="0"/>
    </xf>
    <xf numFmtId="0" fontId="8" fillId="3" borderId="0" xfId="0" applyFont="1" applyFill="1" applyAlignment="1">
      <alignment/>
    </xf>
    <xf numFmtId="7" fontId="8" fillId="3" borderId="0" xfId="15" applyNumberFormat="1" applyFont="1" applyFill="1" applyAlignment="1" applyProtection="1">
      <alignment/>
      <protection locked="0"/>
    </xf>
    <xf numFmtId="170" fontId="8" fillId="3" borderId="0" xfId="15" applyNumberFormat="1" applyFont="1" applyFill="1" applyAlignment="1" applyProtection="1">
      <alignment horizontal="right"/>
      <protection locked="0"/>
    </xf>
    <xf numFmtId="10" fontId="8" fillId="3" borderId="0" xfId="19" applyNumberFormat="1" applyFont="1" applyFill="1" applyAlignment="1" applyProtection="1">
      <alignment horizontal="center"/>
      <protection locked="0"/>
    </xf>
    <xf numFmtId="0" fontId="13" fillId="3" borderId="0" xfId="15" applyNumberFormat="1" applyFont="1" applyFill="1" applyAlignment="1" applyProtection="1">
      <alignment horizontal="center"/>
      <protection locked="0"/>
    </xf>
    <xf numFmtId="170" fontId="8" fillId="3" borderId="0" xfId="15" applyNumberFormat="1" applyFont="1" applyFill="1" applyBorder="1" applyAlignment="1" applyProtection="1">
      <alignment horizontal="right"/>
      <protection locked="0"/>
    </xf>
    <xf numFmtId="0" fontId="8" fillId="3" borderId="0" xfId="15" applyNumberFormat="1" applyFont="1" applyFill="1" applyAlignment="1" applyProtection="1">
      <alignment horizontal="center"/>
      <protection locked="0"/>
    </xf>
    <xf numFmtId="168" fontId="8" fillId="0" borderId="0" xfId="0" applyNumberFormat="1" applyFont="1" applyFill="1" applyAlignment="1" applyProtection="1">
      <alignment horizontal="left"/>
      <protection locked="0"/>
    </xf>
    <xf numFmtId="2" fontId="0" fillId="0" borderId="0" xfId="0" applyNumberForma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 locked="0"/>
    </xf>
    <xf numFmtId="0" fontId="14" fillId="3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>
      <alignment/>
    </xf>
    <xf numFmtId="170" fontId="14" fillId="0" borderId="0" xfId="15" applyNumberFormat="1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horizontal="right"/>
      <protection/>
    </xf>
    <xf numFmtId="170" fontId="14" fillId="0" borderId="0" xfId="15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43" fontId="14" fillId="0" borderId="0" xfId="15" applyFont="1" applyFill="1" applyBorder="1" applyAlignment="1" applyProtection="1">
      <alignment/>
      <protection/>
    </xf>
    <xf numFmtId="0" fontId="13" fillId="0" borderId="0" xfId="15" applyNumberFormat="1" applyFont="1" applyFill="1" applyAlignment="1" applyProtection="1">
      <alignment horizontal="center"/>
      <protection locked="0"/>
    </xf>
    <xf numFmtId="171" fontId="8" fillId="3" borderId="0" xfId="15" applyNumberFormat="1" applyFont="1" applyFill="1" applyBorder="1" applyAlignment="1" applyProtection="1">
      <alignment horizontal="right"/>
      <protection locked="0"/>
    </xf>
    <xf numFmtId="0" fontId="8" fillId="3" borderId="0" xfId="0" applyFont="1" applyFill="1" applyBorder="1" applyAlignment="1" applyProtection="1">
      <alignment/>
      <protection locked="0"/>
    </xf>
    <xf numFmtId="0" fontId="8" fillId="3" borderId="0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/>
    </xf>
    <xf numFmtId="14" fontId="17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0</xdr:row>
      <xdr:rowOff>47625</xdr:rowOff>
    </xdr:from>
    <xdr:to>
      <xdr:col>3</xdr:col>
      <xdr:colOff>238125</xdr:colOff>
      <xdr:row>5</xdr:row>
      <xdr:rowOff>133350</xdr:rowOff>
    </xdr:to>
    <xdr:sp>
      <xdr:nvSpPr>
        <xdr:cNvPr id="1" name="AutoShape 9"/>
        <xdr:cNvSpPr>
          <a:spLocks/>
        </xdr:cNvSpPr>
      </xdr:nvSpPr>
      <xdr:spPr>
        <a:xfrm>
          <a:off x="1552575" y="47625"/>
          <a:ext cx="3200400" cy="895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333300"/>
              </a:solidFill>
              <a:latin typeface="Bookman Old Style"/>
              <a:cs typeface="Bookman Old Style"/>
            </a:rPr>
            <a:t>Seller's Estimated Closing Statement 
Compliments of:
Alliance Title Company
www.AllianceTitleCo.com</a:t>
          </a:r>
        </a:p>
      </xdr:txBody>
    </xdr:sp>
    <xdr:clientData/>
  </xdr:twoCellAnchor>
  <xdr:twoCellAnchor editAs="oneCell">
    <xdr:from>
      <xdr:col>0</xdr:col>
      <xdr:colOff>19050</xdr:colOff>
      <xdr:row>1</xdr:row>
      <xdr:rowOff>76200</xdr:rowOff>
    </xdr:from>
    <xdr:to>
      <xdr:col>0</xdr:col>
      <xdr:colOff>1476375</xdr:colOff>
      <xdr:row>4</xdr:row>
      <xdr:rowOff>47625</xdr:rowOff>
    </xdr:to>
    <xdr:pic>
      <xdr:nvPicPr>
        <xdr:cNvPr id="2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38125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1</xdr:row>
      <xdr:rowOff>104775</xdr:rowOff>
    </xdr:from>
    <xdr:to>
      <xdr:col>4</xdr:col>
      <xdr:colOff>1085850</xdr:colOff>
      <xdr:row>4</xdr:row>
      <xdr:rowOff>76200</xdr:rowOff>
    </xdr:to>
    <xdr:pic>
      <xdr:nvPicPr>
        <xdr:cNvPr id="3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66700"/>
          <a:ext cx="14573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19050</xdr:rowOff>
    </xdr:from>
    <xdr:to>
      <xdr:col>0</xdr:col>
      <xdr:colOff>0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3620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UP TO</a:t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0</xdr:colOff>
      <xdr:row>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362075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UP TO</a:t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333375</xdr:colOff>
      <xdr:row>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1362075"/>
          <a:ext cx="3333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UP TO</a:t>
          </a:r>
        </a:p>
      </xdr:txBody>
    </xdr:sp>
    <xdr:clientData/>
  </xdr:twoCellAnchor>
  <xdr:twoCellAnchor>
    <xdr:from>
      <xdr:col>0</xdr:col>
      <xdr:colOff>0</xdr:colOff>
      <xdr:row>8</xdr:row>
      <xdr:rowOff>19050</xdr:rowOff>
    </xdr:from>
    <xdr:to>
      <xdr:col>0</xdr:col>
      <xdr:colOff>333375</xdr:colOff>
      <xdr:row>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362075"/>
          <a:ext cx="3333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UP 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showGridLines="0" showRowColHeaders="0" tabSelected="1" workbookViewId="0" topLeftCell="A2">
      <selection activeCell="C24" sqref="C24"/>
    </sheetView>
  </sheetViews>
  <sheetFormatPr defaultColWidth="9.140625" defaultRowHeight="12.75"/>
  <cols>
    <col min="1" max="1" width="37.00390625" style="0" customWidth="1"/>
    <col min="2" max="2" width="20.57421875" style="0" customWidth="1"/>
    <col min="3" max="3" width="10.140625" style="0" customWidth="1"/>
    <col min="4" max="4" width="9.57421875" style="0" customWidth="1"/>
    <col min="5" max="5" width="16.57421875" style="0" customWidth="1"/>
    <col min="6" max="6" width="11.28125" style="9" customWidth="1"/>
  </cols>
  <sheetData>
    <row r="1" spans="1:5" ht="12.75">
      <c r="A1" s="12"/>
      <c r="B1" s="12"/>
      <c r="C1" s="12"/>
      <c r="D1" s="12"/>
      <c r="E1" s="17"/>
    </row>
    <row r="2" spans="1:5" ht="12.75">
      <c r="A2" s="12"/>
      <c r="B2" s="12"/>
      <c r="C2" s="12"/>
      <c r="D2" s="12"/>
      <c r="E2" s="17"/>
    </row>
    <row r="3" spans="1:5" ht="12.75">
      <c r="A3" s="12"/>
      <c r="B3" s="12"/>
      <c r="C3" s="12"/>
      <c r="D3" s="12"/>
      <c r="E3" s="17"/>
    </row>
    <row r="4" spans="1:5" ht="12.75">
      <c r="A4" s="12"/>
      <c r="B4" s="12"/>
      <c r="C4" s="12"/>
      <c r="D4" s="12"/>
      <c r="E4" s="17"/>
    </row>
    <row r="5" spans="1:5" ht="12.75">
      <c r="A5" s="12"/>
      <c r="B5" s="12"/>
      <c r="C5" s="12"/>
      <c r="D5" s="12"/>
      <c r="E5" s="17"/>
    </row>
    <row r="6" spans="1:5" ht="15.75">
      <c r="A6" s="86"/>
      <c r="B6" s="86"/>
      <c r="C6" s="86"/>
      <c r="D6" s="86"/>
      <c r="E6" s="86"/>
    </row>
    <row r="7" spans="1:5" ht="15.75">
      <c r="A7" s="86">
        <f ca="1">NOW()</f>
        <v>39003.47402071759</v>
      </c>
      <c r="B7" s="86"/>
      <c r="C7" s="86"/>
      <c r="D7" s="86"/>
      <c r="E7" s="86"/>
    </row>
    <row r="8" spans="1:5" ht="13.5">
      <c r="A8" s="24" t="s">
        <v>46</v>
      </c>
      <c r="C8" s="13"/>
      <c r="D8" s="24"/>
      <c r="E8" s="25" t="s">
        <v>47</v>
      </c>
    </row>
    <row r="9" spans="1:5" ht="13.5">
      <c r="A9" s="50"/>
      <c r="B9" s="50"/>
      <c r="C9" s="51"/>
      <c r="D9" s="13"/>
      <c r="E9" s="55" t="s">
        <v>40</v>
      </c>
    </row>
    <row r="10" spans="1:5" ht="12.75">
      <c r="A10" s="24" t="s">
        <v>45</v>
      </c>
      <c r="E10" s="25" t="s">
        <v>48</v>
      </c>
    </row>
    <row r="11" spans="1:7" ht="13.5">
      <c r="A11" s="76"/>
      <c r="B11" s="76"/>
      <c r="C11" s="77"/>
      <c r="D11" s="8"/>
      <c r="E11" s="75">
        <v>0</v>
      </c>
      <c r="F11" s="78"/>
      <c r="G11" s="8"/>
    </row>
    <row r="12" spans="1:5" ht="15.75">
      <c r="A12" s="88" t="s">
        <v>22</v>
      </c>
      <c r="B12" s="88"/>
      <c r="C12" s="88"/>
      <c r="D12" s="88"/>
      <c r="E12" s="88"/>
    </row>
    <row r="13" spans="1:5" ht="13.5">
      <c r="A13" s="60" t="s">
        <v>39</v>
      </c>
      <c r="B13" s="58"/>
      <c r="C13" s="52">
        <v>0</v>
      </c>
      <c r="D13" s="12"/>
      <c r="E13" s="19">
        <f>C13/2</f>
        <v>0</v>
      </c>
    </row>
    <row r="14" spans="1:6" ht="13.5">
      <c r="A14" s="60" t="s">
        <v>10</v>
      </c>
      <c r="B14" s="13"/>
      <c r="C14" s="11"/>
      <c r="D14" s="12"/>
      <c r="E14" s="53">
        <v>0</v>
      </c>
      <c r="F14" s="42"/>
    </row>
    <row r="15" spans="1:6" ht="13.5">
      <c r="A15" s="13" t="s">
        <v>19</v>
      </c>
      <c r="B15" s="13"/>
      <c r="C15" s="54">
        <v>0</v>
      </c>
      <c r="D15" s="12"/>
      <c r="E15" s="19"/>
      <c r="F15" s="42"/>
    </row>
    <row r="16" spans="1:6" ht="13.5">
      <c r="A16" s="13" t="s">
        <v>20</v>
      </c>
      <c r="B16" s="13"/>
      <c r="C16" s="11"/>
      <c r="D16" s="12"/>
      <c r="E16" s="19">
        <f>(E14*C15)/12</f>
        <v>0</v>
      </c>
      <c r="F16" s="42" t="s">
        <v>18</v>
      </c>
    </row>
    <row r="17" spans="1:6" ht="13.5">
      <c r="A17" s="13" t="s">
        <v>23</v>
      </c>
      <c r="B17" s="13"/>
      <c r="C17" s="11"/>
      <c r="D17" s="12"/>
      <c r="E17" s="20" t="str">
        <f>IF(E14&gt;0,"$100.00","$0.00")</f>
        <v>$0.00</v>
      </c>
      <c r="F17" s="42">
        <f>IF(E14&gt;0,1,0)</f>
        <v>0</v>
      </c>
    </row>
    <row r="18" spans="1:6" ht="13.5">
      <c r="A18" s="60" t="s">
        <v>11</v>
      </c>
      <c r="B18" s="13"/>
      <c r="C18" s="11"/>
      <c r="D18" s="12"/>
      <c r="E18" s="53">
        <v>0</v>
      </c>
      <c r="F18" s="42"/>
    </row>
    <row r="19" spans="1:6" ht="13.5">
      <c r="A19" s="13" t="s">
        <v>19</v>
      </c>
      <c r="B19" s="13"/>
      <c r="C19" s="54">
        <v>0</v>
      </c>
      <c r="D19" s="12"/>
      <c r="E19" s="19"/>
      <c r="F19" s="42"/>
    </row>
    <row r="20" spans="1:6" ht="13.5">
      <c r="A20" s="13" t="s">
        <v>20</v>
      </c>
      <c r="B20" s="13"/>
      <c r="C20" s="11"/>
      <c r="D20" s="12"/>
      <c r="E20" s="19">
        <f>(E18*C19)/12</f>
        <v>0</v>
      </c>
      <c r="F20" s="42"/>
    </row>
    <row r="21" spans="1:6" ht="13.5">
      <c r="A21" s="13" t="s">
        <v>23</v>
      </c>
      <c r="B21" s="13"/>
      <c r="C21" s="11"/>
      <c r="D21" s="12"/>
      <c r="E21" s="20" t="str">
        <f>IF(E18&gt;0,"$100.00","$0.00")</f>
        <v>$0.00</v>
      </c>
      <c r="F21" s="42"/>
    </row>
    <row r="22" spans="1:5" ht="15">
      <c r="A22" s="24" t="s">
        <v>49</v>
      </c>
      <c r="B22" s="10"/>
      <c r="C22" s="28" t="s">
        <v>27</v>
      </c>
      <c r="D22" s="12"/>
      <c r="E22" s="19"/>
    </row>
    <row r="23" spans="1:6" ht="13.5">
      <c r="A23" s="60" t="s">
        <v>24</v>
      </c>
      <c r="B23" s="14" t="str">
        <f aca="true" t="shared" si="0" ref="B23:B32">IF(C23=1,"Paid By Buyer",IF(C23=2,"Paid By Seller",IF(C23=3,"50/50 - Buyer &amp; Seller",IF(C23=4,"None"))))</f>
        <v>Paid By Seller</v>
      </c>
      <c r="C23" s="55">
        <v>2</v>
      </c>
      <c r="D23" s="54">
        <v>0.06</v>
      </c>
      <c r="E23" s="19">
        <f aca="true" t="shared" si="1" ref="E23:E32">IF(C23=1,F23*0,IF(C23=2,F23*1,IF(C23=3,F23/2,IF(C23=4,F23*0))))</f>
        <v>0</v>
      </c>
      <c r="F23" s="19">
        <f>E11*D23</f>
        <v>0</v>
      </c>
    </row>
    <row r="24" spans="1:6" ht="13.5">
      <c r="A24" s="61" t="s">
        <v>12</v>
      </c>
      <c r="B24" s="14" t="str">
        <f t="shared" si="0"/>
        <v>Paid By Seller</v>
      </c>
      <c r="C24" s="55">
        <v>2</v>
      </c>
      <c r="D24" s="12"/>
      <c r="E24" s="19">
        <f t="shared" si="1"/>
        <v>125</v>
      </c>
      <c r="F24" s="53">
        <v>125</v>
      </c>
    </row>
    <row r="25" spans="1:6" ht="13.5">
      <c r="A25" s="61" t="s">
        <v>25</v>
      </c>
      <c r="B25" s="14" t="str">
        <f t="shared" si="0"/>
        <v>Paid By Seller</v>
      </c>
      <c r="C25" s="55">
        <v>2</v>
      </c>
      <c r="D25" s="12"/>
      <c r="E25" s="19">
        <f t="shared" si="1"/>
        <v>300</v>
      </c>
      <c r="F25" s="53">
        <v>300</v>
      </c>
    </row>
    <row r="26" spans="1:6" ht="13.5">
      <c r="A26" s="61" t="s">
        <v>26</v>
      </c>
      <c r="B26" s="14" t="str">
        <f t="shared" si="0"/>
        <v>Paid By Seller</v>
      </c>
      <c r="C26" s="55">
        <v>2</v>
      </c>
      <c r="D26" s="12"/>
      <c r="E26" s="19">
        <f t="shared" si="1"/>
        <v>310</v>
      </c>
      <c r="F26" s="53">
        <v>310</v>
      </c>
    </row>
    <row r="27" spans="1:6" ht="13.5">
      <c r="A27" s="60" t="s">
        <v>28</v>
      </c>
      <c r="B27" s="14" t="str">
        <f t="shared" si="0"/>
        <v>Paid By Seller</v>
      </c>
      <c r="C27" s="55">
        <v>2</v>
      </c>
      <c r="D27" s="12"/>
      <c r="E27" s="19">
        <f t="shared" si="1"/>
        <v>45</v>
      </c>
      <c r="F27" s="53">
        <v>45</v>
      </c>
    </row>
    <row r="28" spans="1:6" ht="13.5">
      <c r="A28" s="60" t="s">
        <v>13</v>
      </c>
      <c r="B28" s="14" t="str">
        <f>IF(C28=1,"Paid By Buyer",IF(C28=2,"Paid By Seller",IF(C28=3,"50/50 - Buyer &amp; Seller",IF(C28=4,"None"))))</f>
        <v>Paid By Seller</v>
      </c>
      <c r="C28" s="55">
        <v>2</v>
      </c>
      <c r="D28" s="12"/>
      <c r="E28" s="19">
        <f>IF(C28=1,F28*0,IF(C28=2,F28*1,IF(C28=3,F28/2,IF(C28=4,F28*0))))</f>
        <v>0</v>
      </c>
      <c r="F28" s="19">
        <f>(E11/500)*0.55</f>
        <v>0</v>
      </c>
    </row>
    <row r="29" spans="1:6" ht="13.5">
      <c r="A29" s="60" t="s">
        <v>14</v>
      </c>
      <c r="B29" s="14" t="str">
        <f>IF(C29=1,"Paid By Buyer",IF(C29=2,"Paid By Seller",IF(C29=3,"50/50 - Buyer &amp; Seller",IF(C29=4,"None"))))</f>
        <v>None</v>
      </c>
      <c r="C29" s="55">
        <v>4</v>
      </c>
      <c r="D29" s="12"/>
      <c r="E29" s="19">
        <f>IF(C29=1,F29*0,IF(C29=2,F29*1,IF(C29=3,F29/2,IF(C29=4,F29*0))))</f>
        <v>0</v>
      </c>
      <c r="F29" s="19">
        <f>E11*0.00275</f>
        <v>0</v>
      </c>
    </row>
    <row r="30" spans="1:6" ht="13.5">
      <c r="A30" s="63" t="s">
        <v>38</v>
      </c>
      <c r="B30" s="14" t="str">
        <f t="shared" si="0"/>
        <v>None</v>
      </c>
      <c r="C30" s="55">
        <v>4</v>
      </c>
      <c r="D30" s="12"/>
      <c r="E30" s="19">
        <f t="shared" si="1"/>
        <v>0</v>
      </c>
      <c r="F30" s="53">
        <v>0</v>
      </c>
    </row>
    <row r="31" spans="1:6" ht="13.5">
      <c r="A31" s="63" t="s">
        <v>38</v>
      </c>
      <c r="B31" s="14" t="str">
        <f>IF(C31=1,"Paid By Buyer",IF(C31=2,"Paid By Seller",IF(C31=3,"50/50 - Buyer &amp; Seller",IF(C31=4,"None"))))</f>
        <v>None</v>
      </c>
      <c r="C31" s="55">
        <v>4</v>
      </c>
      <c r="D31" s="12"/>
      <c r="E31" s="19">
        <f>IF(C31=1,F31*0,IF(C31=2,F31*1,IF(C31=3,F31/2,IF(C31=4,F31*0))))</f>
        <v>0</v>
      </c>
      <c r="F31" s="53">
        <v>0</v>
      </c>
    </row>
    <row r="32" spans="1:6" ht="13.5">
      <c r="A32" s="63" t="s">
        <v>38</v>
      </c>
      <c r="B32" s="14" t="str">
        <f t="shared" si="0"/>
        <v>None</v>
      </c>
      <c r="C32" s="55">
        <v>4</v>
      </c>
      <c r="D32" s="12"/>
      <c r="E32" s="19">
        <f t="shared" si="1"/>
        <v>0</v>
      </c>
      <c r="F32" s="53">
        <v>0</v>
      </c>
    </row>
    <row r="33" spans="1:5" ht="13.5" customHeight="1">
      <c r="A33" s="89" t="s">
        <v>50</v>
      </c>
      <c r="B33" s="89"/>
      <c r="C33" s="89"/>
      <c r="D33" s="89"/>
      <c r="E33" s="89"/>
    </row>
    <row r="34" spans="1:6" ht="13.5">
      <c r="A34" s="64" t="str">
        <f>IF(D34=1,"Standard Policy",IF(D34=2,"Standard Short Term Policy",IF(D34=3,"Extended Coverage Policy",IF(D34=4,"Extended Coverage Short Term Policy","Standard Policy"))))</f>
        <v>Extended Coverage Policy</v>
      </c>
      <c r="B34" s="14" t="str">
        <f>IF(C34=1,"Paid By Buyer",IF(C34=2,"Paid By Seller",IF(C34=3,"50/50 - Buyer &amp; Seller",IF(C34=4,"None"))))</f>
        <v>Paid By Seller</v>
      </c>
      <c r="C34" s="55">
        <v>2</v>
      </c>
      <c r="D34" s="57">
        <v>3</v>
      </c>
      <c r="E34" s="19">
        <f>IF(C34=1,F34*0,IF(C34=2,F34*1,IF(C34=3,F34/2,IF(C34=4,F34*0))))</f>
        <v>0</v>
      </c>
      <c r="F34" s="19">
        <f>IF(E11&lt;0.01,0,IF(D34=2,VLOOKUP(E11,'Alliance Rates - 111701'!A9:E403,3,TRUE),IF(D34=3,VLOOKUP(E11,'Alliance Rates - 111701'!A9:E403,4,TRUE),IF(D34=4,ROUNDUP(VLOOKUP(E11,'Alliance Rates - 111701'!A9:E403,4,TRUE)*0.8,0),VLOOKUP(E11,'Alliance Rates - 111701'!A9:E403,2,TRUE)))))</f>
        <v>0</v>
      </c>
    </row>
    <row r="35" spans="1:6" ht="13.5">
      <c r="A35" s="60" t="s">
        <v>15</v>
      </c>
      <c r="B35" s="14" t="str">
        <f aca="true" t="shared" si="2" ref="B35:B40">IF(C35=1,"Paid By Buyer",IF(C35=2,"Paid By Seller",IF(C35=3,"50/50 - Buyer &amp; Seller",IF(C35=4,"None"))))</f>
        <v>50/50 - Buyer &amp; Seller</v>
      </c>
      <c r="C35" s="55">
        <v>3</v>
      </c>
      <c r="D35" s="12"/>
      <c r="E35" s="19">
        <f>F35*1</f>
        <v>0</v>
      </c>
      <c r="F35" s="19">
        <f>IF(E11&lt;0.01,0,IF(C35=1,VLOOKUP(E11,'Alliance Rates - 111701'!A9:E403,5,TRUE)*0,IF(C35=2,VLOOKUP(E11,'Alliance Rates - 111701'!A9:E403,5,TRUE)*1,IF(C35=3,VLOOKUP(E11,'Alliance Rates - 111701'!A9:E403,5,TRUE)/2,IF(C35=4,VLOOKUP(E11,'Alliance Rates - 111701'!A9:E403,5,TRUE)*0)))))</f>
        <v>0</v>
      </c>
    </row>
    <row r="36" spans="1:6" ht="13.5">
      <c r="A36" s="65" t="s">
        <v>29</v>
      </c>
      <c r="B36" s="14" t="str">
        <f t="shared" si="2"/>
        <v>Paid By Seller</v>
      </c>
      <c r="C36" s="55">
        <v>2</v>
      </c>
      <c r="D36" s="12"/>
      <c r="E36" s="19">
        <f>IF(C36=1,F36*0,IF(C36=2,F36*1,IF(C36=3,F36/2,IF(C36=4,F36*0))))</f>
        <v>50</v>
      </c>
      <c r="F36" s="56">
        <v>50</v>
      </c>
    </row>
    <row r="37" spans="1:6" ht="13.5">
      <c r="A37" s="60" t="s">
        <v>30</v>
      </c>
      <c r="B37" s="14" t="str">
        <f t="shared" si="2"/>
        <v>Paid By Seller</v>
      </c>
      <c r="C37" s="55">
        <v>2</v>
      </c>
      <c r="D37" s="12"/>
      <c r="E37" s="19">
        <f>IF(C37=1,F37*0,IF(C37=2,F37*1,IF(C37=3,F37/2,IF(C37=4,F37*0))))</f>
        <v>35</v>
      </c>
      <c r="F37" s="56">
        <v>35</v>
      </c>
    </row>
    <row r="38" spans="1:6" ht="13.5">
      <c r="A38" s="60" t="s">
        <v>31</v>
      </c>
      <c r="B38" s="14" t="str">
        <f t="shared" si="2"/>
        <v>Paid By Seller</v>
      </c>
      <c r="C38" s="55">
        <v>2</v>
      </c>
      <c r="D38" s="12"/>
      <c r="E38" s="19">
        <f>IF(C38=1,F38*0,IF(C38=2,F38*1,IF(C38=3,F38/2,IF(C38=4,F38*0))))</f>
        <v>20</v>
      </c>
      <c r="F38" s="56">
        <v>20</v>
      </c>
    </row>
    <row r="39" spans="1:6" ht="13.5">
      <c r="A39" s="60" t="s">
        <v>31</v>
      </c>
      <c r="B39" s="14" t="str">
        <f t="shared" si="2"/>
        <v>Paid By Seller</v>
      </c>
      <c r="C39" s="55">
        <v>2</v>
      </c>
      <c r="D39" s="12"/>
      <c r="E39" s="19">
        <f>IF(C39=1,F39*0,IF(C39=2,F39*1,IF(C39=3,F39/2,IF(C39=4,F39*0))))</f>
        <v>15</v>
      </c>
      <c r="F39" s="56">
        <v>15</v>
      </c>
    </row>
    <row r="40" spans="1:6" ht="13.5">
      <c r="A40" s="63" t="s">
        <v>38</v>
      </c>
      <c r="B40" s="14" t="str">
        <f t="shared" si="2"/>
        <v>None</v>
      </c>
      <c r="C40" s="55">
        <v>4</v>
      </c>
      <c r="D40" s="12"/>
      <c r="E40" s="19">
        <f>IF(C40=1,F40*0,IF(C40=2,F40*1,IF(C40=3,F40/2,IF(C40=4,F40*0))))</f>
        <v>0</v>
      </c>
      <c r="F40" s="53">
        <v>10</v>
      </c>
    </row>
    <row r="41" spans="1:6" ht="13.5">
      <c r="A41" s="62"/>
      <c r="B41" s="14"/>
      <c r="C41" s="74"/>
      <c r="D41" s="15"/>
      <c r="E41" s="19"/>
      <c r="F41" s="19"/>
    </row>
    <row r="42" spans="1:6" ht="15">
      <c r="A42" s="21" t="s">
        <v>21</v>
      </c>
      <c r="B42" s="13"/>
      <c r="C42" s="26"/>
      <c r="D42" s="12"/>
      <c r="E42" s="22">
        <f>SUM(E13:E40)</f>
        <v>900</v>
      </c>
      <c r="F42" s="19"/>
    </row>
    <row r="43" spans="1:6" ht="13.5">
      <c r="A43" s="21" t="str">
        <f>IF(E43&lt;0,"Amount Needed to Close","Cash to Seller")</f>
        <v>Amount Needed to Close</v>
      </c>
      <c r="B43" s="13"/>
      <c r="C43" s="27"/>
      <c r="D43" s="11"/>
      <c r="E43" s="23">
        <f>+E11-E42</f>
        <v>-900</v>
      </c>
      <c r="F43" s="19"/>
    </row>
    <row r="44" spans="1:6" ht="13.5">
      <c r="A44" s="21"/>
      <c r="B44" s="13"/>
      <c r="C44" s="27"/>
      <c r="D44" s="11"/>
      <c r="E44" s="23"/>
      <c r="F44" s="19"/>
    </row>
    <row r="45" spans="1:6" ht="13.5">
      <c r="A45" s="87" t="s">
        <v>53</v>
      </c>
      <c r="B45" s="87"/>
      <c r="C45" s="87"/>
      <c r="D45" s="87"/>
      <c r="E45" s="87"/>
      <c r="F45" s="19"/>
    </row>
    <row r="46" spans="4:6" ht="13.5">
      <c r="D46" s="67"/>
      <c r="E46" s="68"/>
      <c r="F46" s="19"/>
    </row>
    <row r="47" spans="1:6" ht="13.5">
      <c r="A47" s="69" t="s">
        <v>51</v>
      </c>
      <c r="B47" s="70"/>
      <c r="C47" s="69" t="s">
        <v>56</v>
      </c>
      <c r="D47" s="67"/>
      <c r="E47" s="71"/>
      <c r="F47" s="19"/>
    </row>
    <row r="48" spans="1:6" ht="13.5">
      <c r="A48" s="72" t="s">
        <v>52</v>
      </c>
      <c r="C48" s="73" t="s">
        <v>54</v>
      </c>
      <c r="D48" s="67"/>
      <c r="E48" s="68"/>
      <c r="F48" s="19"/>
    </row>
    <row r="49" spans="1:6" ht="13.5">
      <c r="A49" s="66"/>
      <c r="B49" s="66"/>
      <c r="C49" s="66"/>
      <c r="D49" s="66"/>
      <c r="E49" s="66"/>
      <c r="F49" s="19"/>
    </row>
    <row r="50" spans="1:6" ht="13.5">
      <c r="A50" s="69" t="s">
        <v>51</v>
      </c>
      <c r="B50" s="70"/>
      <c r="C50" s="69" t="s">
        <v>56</v>
      </c>
      <c r="D50" s="67"/>
      <c r="E50" s="71"/>
      <c r="F50" s="19"/>
    </row>
    <row r="51" spans="1:6" ht="13.5">
      <c r="A51" s="72" t="s">
        <v>52</v>
      </c>
      <c r="C51" s="73" t="s">
        <v>54</v>
      </c>
      <c r="D51" s="67"/>
      <c r="E51" s="68"/>
      <c r="F51" s="19"/>
    </row>
    <row r="52" spans="1:6" ht="13.5">
      <c r="A52" s="66"/>
      <c r="B52" s="66"/>
      <c r="C52" s="66"/>
      <c r="D52" s="66"/>
      <c r="E52" s="66"/>
      <c r="F52" s="19"/>
    </row>
    <row r="53" spans="1:6" ht="13.5">
      <c r="A53" s="69" t="s">
        <v>51</v>
      </c>
      <c r="B53" s="70"/>
      <c r="C53" s="69" t="s">
        <v>56</v>
      </c>
      <c r="D53" s="67"/>
      <c r="E53" s="71"/>
      <c r="F53" s="19"/>
    </row>
    <row r="54" spans="1:6" ht="13.5">
      <c r="A54" s="72" t="s">
        <v>52</v>
      </c>
      <c r="C54" s="73" t="s">
        <v>55</v>
      </c>
      <c r="D54" s="67"/>
      <c r="E54" s="68"/>
      <c r="F54" s="19"/>
    </row>
    <row r="55" spans="5:9" ht="13.5">
      <c r="E55" s="16"/>
      <c r="F55" s="19"/>
      <c r="G55" s="79"/>
      <c r="H55" s="79"/>
      <c r="I55" s="79"/>
    </row>
    <row r="56" spans="4:9" ht="13.5">
      <c r="D56" s="67"/>
      <c r="E56" s="68"/>
      <c r="F56" s="18"/>
      <c r="G56" s="79"/>
      <c r="H56" s="79"/>
      <c r="I56" s="79"/>
    </row>
    <row r="57" spans="1:9" ht="13.5">
      <c r="A57" s="69"/>
      <c r="B57" s="70"/>
      <c r="C57" s="69"/>
      <c r="D57" s="67"/>
      <c r="E57" s="71"/>
      <c r="F57" s="18"/>
      <c r="G57" s="79"/>
      <c r="H57" s="79"/>
      <c r="I57" s="79"/>
    </row>
    <row r="58" spans="1:9" ht="13.5">
      <c r="A58" s="72"/>
      <c r="C58" s="73"/>
      <c r="D58" s="67"/>
      <c r="E58" s="68"/>
      <c r="F58" s="80"/>
      <c r="G58" s="79"/>
      <c r="H58" s="79"/>
      <c r="I58" s="79"/>
    </row>
    <row r="59" spans="6:9" ht="12.75">
      <c r="F59" s="80"/>
      <c r="G59" s="79"/>
      <c r="H59" s="79"/>
      <c r="I59" s="79"/>
    </row>
    <row r="60" spans="6:9" ht="12.75">
      <c r="F60" s="81"/>
      <c r="G60" s="79"/>
      <c r="H60" s="79"/>
      <c r="I60" s="79"/>
    </row>
    <row r="61" spans="6:9" ht="12.75">
      <c r="F61" s="80"/>
      <c r="G61" s="79"/>
      <c r="H61" s="79"/>
      <c r="I61" s="79"/>
    </row>
    <row r="62" spans="6:9" ht="12.75">
      <c r="F62" s="82"/>
      <c r="G62" s="83"/>
      <c r="H62" s="79"/>
      <c r="I62" s="79"/>
    </row>
    <row r="63" spans="6:9" ht="12.75">
      <c r="F63" s="84" t="s">
        <v>16</v>
      </c>
      <c r="G63" s="83"/>
      <c r="H63" s="79"/>
      <c r="I63" s="79"/>
    </row>
    <row r="64" spans="6:9" ht="12.75">
      <c r="F64" s="84">
        <v>1</v>
      </c>
      <c r="G64" s="83"/>
      <c r="H64" s="79"/>
      <c r="I64" s="79"/>
    </row>
    <row r="65" spans="6:9" ht="12.75">
      <c r="F65" s="84">
        <v>2</v>
      </c>
      <c r="G65" s="83"/>
      <c r="H65" s="79"/>
      <c r="I65" s="79"/>
    </row>
    <row r="66" spans="6:9" ht="12.75">
      <c r="F66" s="85">
        <v>3</v>
      </c>
      <c r="G66" s="83"/>
      <c r="H66" s="79"/>
      <c r="I66" s="79"/>
    </row>
    <row r="67" spans="6:9" ht="12.75">
      <c r="F67" s="84">
        <v>4</v>
      </c>
      <c r="G67" s="83"/>
      <c r="H67" s="79"/>
      <c r="I67" s="79"/>
    </row>
    <row r="68" spans="6:9" ht="12.75">
      <c r="F68" s="84" t="s">
        <v>17</v>
      </c>
      <c r="G68" s="83"/>
      <c r="H68" s="79"/>
      <c r="I68" s="79"/>
    </row>
    <row r="69" spans="6:9" ht="12.75">
      <c r="F69" s="84">
        <v>1</v>
      </c>
      <c r="G69" s="84">
        <v>3</v>
      </c>
      <c r="H69" s="79"/>
      <c r="I69" s="79"/>
    </row>
    <row r="70" spans="6:9" ht="12.75">
      <c r="F70" s="84">
        <v>2</v>
      </c>
      <c r="G70" s="84">
        <v>4</v>
      </c>
      <c r="H70" s="79"/>
      <c r="I70" s="79"/>
    </row>
    <row r="71" spans="6:9" ht="12.75">
      <c r="F71" s="84">
        <v>3</v>
      </c>
      <c r="G71" s="41">
        <v>5</v>
      </c>
      <c r="H71" s="79"/>
      <c r="I71" s="79"/>
    </row>
    <row r="72" spans="6:9" ht="12.75">
      <c r="F72" s="84" t="s">
        <v>43</v>
      </c>
      <c r="G72" s="41">
        <v>6</v>
      </c>
      <c r="H72" s="79"/>
      <c r="I72" s="79"/>
    </row>
    <row r="73" spans="6:9" ht="12.75">
      <c r="F73" s="84" t="s">
        <v>40</v>
      </c>
      <c r="G73" s="41">
        <v>7</v>
      </c>
      <c r="H73" s="79"/>
      <c r="I73" s="79"/>
    </row>
    <row r="74" spans="6:9" ht="12.75">
      <c r="F74" s="85" t="s">
        <v>44</v>
      </c>
      <c r="G74" s="41">
        <v>8</v>
      </c>
      <c r="H74" s="79"/>
      <c r="I74" s="79"/>
    </row>
    <row r="75" spans="6:9" ht="12.75">
      <c r="F75" s="84" t="s">
        <v>42</v>
      </c>
      <c r="G75" s="41">
        <v>9</v>
      </c>
      <c r="H75" s="79"/>
      <c r="I75" s="79"/>
    </row>
    <row r="76" spans="6:7" ht="12.75">
      <c r="F76" s="41" t="s">
        <v>41</v>
      </c>
      <c r="G76" s="41">
        <v>10</v>
      </c>
    </row>
  </sheetData>
  <sheetProtection password="83EF" sheet="1" objects="1" scenarios="1"/>
  <mergeCells count="5">
    <mergeCell ref="A6:E6"/>
    <mergeCell ref="A45:E45"/>
    <mergeCell ref="A12:E12"/>
    <mergeCell ref="A33:E33"/>
    <mergeCell ref="A7:E7"/>
  </mergeCells>
  <dataValidations count="55">
    <dataValidation allowBlank="1" showInputMessage="1" showErrorMessage="1" promptTitle="Yearly Tax Amount" prompt="Enter The YEARLY Amount Of Property Taxes Here!!" sqref="C13"/>
    <dataValidation allowBlank="1" showInputMessage="1" showErrorMessage="1" promptTitle="Interest Rate" prompt="Enter The Annual Interest Rate Of The First Loan Here!!" sqref="C15"/>
    <dataValidation allowBlank="1" showInputMessage="1" showErrorMessage="1" promptTitle="Interest Rate" prompt="Enter The Annual Interest Rate Of The Second Loan Here!!" sqref="C19"/>
    <dataValidation allowBlank="1" showInputMessage="1" showErrorMessage="1" promptTitle="Commission" prompt="Enter The Full Percentage Of Commission Here!!" sqref="D23"/>
    <dataValidation allowBlank="1" showInputMessage="1" showErrorMessage="1" promptTitle="Sales Price" prompt="Enter The Sales Price Here!!" sqref="E11"/>
    <dataValidation type="list" allowBlank="1" showInputMessage="1" showErrorMessage="1" promptTitle="What Type Of Policy?" prompt="Which Type Of Policy Will Insure The Property?&#10;1 = Standard Policy&#10;2 = Standard Short Term Policy&#10;3 = Extended Coverage Policy&#10;4 = Extended Coverage Short Term Policy" errorTitle="Invalid" error="Invalid entry!!  1 to 4 only!!" sqref="D34">
      <formula1>$F$64:$F$67</formula1>
    </dataValidation>
    <dataValidation type="list" allowBlank="1" showInputMessage="1" showErrorMessage="1" promptTitle="Other Stuff" prompt="Who Pays The Other Stuff?&#10;1 = Buyer&#10;2 = Seller&#10;3 = Split Between Buyer &amp; Seller&#10;4 = None" errorTitle="Get A Clue!!!" error="Pick a number from the list!!!" sqref="C30:C32 C40">
      <formula1>$F$64:$F$67</formula1>
    </dataValidation>
    <dataValidation type="list" allowBlank="1" showInputMessage="1" showErrorMessage="1" promptTitle="Real Estate Commission" prompt="Who Pays The Real Estate Commission?&#10;1 = Buyer&#10;2 = Seller&#10;3 = Split Between Buyer &amp; Seller&#10;4 = None" errorTitle="Get A Clue!!!" error="Pick a number from the list!!!" sqref="C23">
      <formula1>$F$64:$F$67</formula1>
    </dataValidation>
    <dataValidation type="list" allowBlank="1" showInputMessage="1" showErrorMessage="1" promptTitle="Escrow Fees" prompt="Who Pays The Escrow Fees?&#10;1 = Buyer&#10;2 = Seller&#10;3 = Split Between Buyer &amp; Seller&#10;4 = None" errorTitle="Get A Clue!!!" error="Pick a number from the list!!!" sqref="C35">
      <formula1>$F$64:$F$67</formula1>
    </dataValidation>
    <dataValidation type="list" allowBlank="1" showInputMessage="1" showErrorMessage="1" promptTitle="Document Preparation" prompt="Who Pays The Document Preparation?&#10;1 = Buyer&#10;2 = Seller&#10;3 = Split Between Buyer &amp; Seller&#10;4 = None" errorTitle="Get A Clue!!!" error="Pick a number from the list!!!" sqref="C36">
      <formula1>$F$64:$F$67</formula1>
    </dataValidation>
    <dataValidation type="list" allowBlank="1" showInputMessage="1" showErrorMessage="1" promptTitle="Pest Inspection" prompt="Who Pays The Pest Inspection?&#10;1 = Buyer&#10;2 = Seller&#10;3 = Split Between Buyer &amp; Seller&#10;4 = None" errorTitle="Get A Clue!!!" error="Pick a number from the list!!!" sqref="C24">
      <formula1>$F$64:$F$67</formula1>
    </dataValidation>
    <dataValidation type="list" allowBlank="1" showInputMessage="1" showErrorMessage="1" promptTitle="Pest Repairs" prompt="Who Pays The Pest Repairs?&#10;1 = Buyer&#10;2 = Seller&#10;3 = Split Between Buyer &amp; Seller&#10;4 = None" errorTitle="Get A Clue!!!" error="Pick a number from the list!!!" sqref="C25">
      <formula1>$F$64:$F$67</formula1>
    </dataValidation>
    <dataValidation type="list" allowBlank="1" showInputMessage="1" showErrorMessage="1" promptTitle="Home Warranty" prompt="Who Pays The Home Warranty?&#10;1 = Buyer&#10;2 = Seller&#10;3 = Split Between Buyer &amp; Seller&#10;4 = None" errorTitle="Get A Clue!!!" error="Pick a number from the list!!!" sqref="C26">
      <formula1>$F$64:$F$67</formula1>
    </dataValidation>
    <dataValidation type="list" allowBlank="1" showInputMessage="1" showErrorMessage="1" promptTitle="Natural Hazards Report" prompt="Who Pays The Natural Hazards Disclosure Report?&#10;1 = Buyer&#10;2 = Seller&#10;3 = Split Between Buyer &amp; Seller&#10;4 = None" errorTitle="Get A Clue!!!" error="Pick a number from the list!!!" sqref="C27">
      <formula1>$F$64:$F$67</formula1>
    </dataValidation>
    <dataValidation type="list" allowBlank="1" showInputMessage="1" showErrorMessage="1" promptTitle="Title Policy" prompt="Who Pays The Title Policy?&#10;1 = Buyer&#10;2 = Seller&#10;3 = Split Between Buyer &amp; Seller&#10;4 = None" errorTitle="Get A Clue!!!" error="Pick a number from the list!!!" sqref="C34">
      <formula1>$F$64:$F$67</formula1>
    </dataValidation>
    <dataValidation type="list" allowBlank="1" showInputMessage="1" showErrorMessage="1" promptTitle="County Transfer Tax" prompt="Who Pays The County Transfer Tax?&#10;1 = Buyer&#10;2 = Seller&#10;3 = Split Between Buyer &amp; Seller&#10;4 = None" errorTitle="Get A Clue!!!" error="Pick a number from the list!!!" sqref="C28">
      <formula1>$F$64:$F$67</formula1>
    </dataValidation>
    <dataValidation type="list" allowBlank="1" showInputMessage="1" showErrorMessage="1" promptTitle="City Transfer Tax" prompt="Who Pays The City Transfer Tax?&#10;1 = Buyer&#10;2 = Seller&#10;3 = Split Between Buyer &amp; Seller&#10;4 = None" errorTitle="Get A Clue!!!" error="Pick a number from the list!!!" sqref="C29">
      <formula1>$F$64:$F$67</formula1>
    </dataValidation>
    <dataValidation allowBlank="1" showInputMessage="1" showErrorMessage="1" promptTitle="Don't Do It!!" prompt="Don't Type Anything In Here!!  The Commission Is Automatically Calculated!!" sqref="E23:F23"/>
    <dataValidation allowBlank="1" showInputMessage="1" showErrorMessage="1" promptTitle="Don't Do It!!" prompt="Don't Type Anything In Here!!  Enter The Price Of The Pest Inspection In The Cell To The Right!!" sqref="E24"/>
    <dataValidation allowBlank="1" showInputMessage="1" showErrorMessage="1" promptTitle="Don't Do It!!" prompt="Don't Type Anything In Here!!  Enter The Price Of The Pest Repairs In The Cell To The Right!!" sqref="E25"/>
    <dataValidation allowBlank="1" showInputMessage="1" showErrorMessage="1" promptTitle="Don't Do It!!" prompt="Don't Type Anything In Here!!  Enter The Price Of The Home Warranty In The Cell To The Right!!" sqref="E26"/>
    <dataValidation allowBlank="1" showInputMessage="1" showErrorMessage="1" promptTitle="Don't Do It!!" prompt="Don't Type Anything In Here!!  Enter The Price Of The Natural Hazards Disclosure Report In The Cell To The Right!!" sqref="E27"/>
    <dataValidation allowBlank="1" showInputMessage="1" showErrorMessage="1" promptTitle="Don't Do It!!" prompt="Don't Type Anything In Here!!  Enter The Price Of The Other Stuff In The Cell To The Right!!" sqref="E30:E32 E40"/>
    <dataValidation allowBlank="1" showInputMessage="1" showErrorMessage="1" promptTitle="Don't Do It!!" prompt="Don't Type Anything In Here!!  The Title Policy Rate Is Automatically Calculated!!" sqref="E34"/>
    <dataValidation allowBlank="1" showInputMessage="1" showErrorMessage="1" promptTitle="Don't Do It!!" prompt="Don't Type Anything In Here!!  The County Transfer Tax Is Automatically Calculated!!" sqref="E28:F28"/>
    <dataValidation allowBlank="1" showInputMessage="1" showErrorMessage="1" promptTitle="Don't Do It!!" prompt="Don't Type Anything In Here!!  The City Transfer Tax Is Automatically Calculated!!" sqref="E29:F29"/>
    <dataValidation allowBlank="1" showInputMessage="1" showErrorMessage="1" promptTitle="Don't Do It!!" prompt="Don't Type Anything In Here!!  The Escrow Fee Is Automatically Calculated!!" sqref="E35:F35"/>
    <dataValidation allowBlank="1" showInputMessage="1" showErrorMessage="1" promptTitle="Don't Do It!!" prompt="Don't Type Anything In Here!!  Enter The Price Of The Document Preparion In The Cell To The Right!!" sqref="E36"/>
    <dataValidation allowBlank="1" showInputMessage="1" showErrorMessage="1" promptTitle="Pest Repairs" prompt="Enter The Amount Here!!" sqref="F25"/>
    <dataValidation allowBlank="1" showInputMessage="1" showErrorMessage="1" promptTitle="Home Warranty" prompt="Enter The Amount Here!!" sqref="F26"/>
    <dataValidation allowBlank="1" showInputMessage="1" showErrorMessage="1" promptTitle="Natural Hazards Disclosure" prompt="Enter The Amount Here!!" sqref="F27"/>
    <dataValidation allowBlank="1" showInputMessage="1" showErrorMessage="1" promptTitle="Other Stuff" prompt="Enter The Amount Here!!" sqref="F30:F32 F40 F56:F57"/>
    <dataValidation allowBlank="1" showInputMessage="1" showErrorMessage="1" promptTitle="Don't Do It!!" prompt="Don't Type Anything In Here!!  The Title Policy Rate Is Automatically Calculated!!" sqref="F34"/>
    <dataValidation allowBlank="1" showInputMessage="1" showErrorMessage="1" promptTitle="Document Preparation" prompt="Enter The Amount Here!!" sqref="F36"/>
    <dataValidation allowBlank="1" showInputMessage="1" showErrorMessage="1" promptTitle="Recording Fees" prompt="Enter The Amount Here!!" sqref="F37"/>
    <dataValidation allowBlank="1" showInputMessage="1" showErrorMessage="1" promptTitle="Don't Do It!!" prompt="Don't Type Anything In Here!!  The Reconveyance Fee Is Automatically Calculated!!" sqref="E17 E21"/>
    <dataValidation allowBlank="1" showInputMessage="1" showErrorMessage="1" promptTitle="Don't Do It!!" prompt="Don't Type Anything In Here!!  The Interest Is Automatically Calculated!!" sqref="E20 E16"/>
    <dataValidation allowBlank="1" showInputMessage="1" showErrorMessage="1" promptTitle="First Loan Payoff" prompt="Enter The Amount Here!!" sqref="E14"/>
    <dataValidation allowBlank="1" showInputMessage="1" showErrorMessage="1" promptTitle="Second Loan Payoff" prompt="Enter The Amount Here!!" sqref="E18"/>
    <dataValidation allowBlank="1" showInputMessage="1" showErrorMessage="1" promptTitle="Don't Do It!!" prompt="Don't Type Anything In Here!!  The Tax Estimate Is Automatically Calculated!!" sqref="E13"/>
    <dataValidation allowBlank="1" showInputMessage="1" showErrorMessage="1" promptTitle="Fed Ex Fees" prompt="Enter The Amount Here!!" sqref="F39"/>
    <dataValidation allowBlank="1" showInputMessage="1" showErrorMessage="1" promptTitle="Notary Fees" prompt="Enter The Amount Here!!" sqref="F38"/>
    <dataValidation allowBlank="1" showInputMessage="1" showErrorMessage="1" promptTitle="Don't Do It!!" prompt="Don't Type Anything In Here!!  Enter The Price Of The fed Ex In The Cell To The Right!!" sqref="E39"/>
    <dataValidation allowBlank="1" showInputMessage="1" showErrorMessage="1" promptTitle="Don't Do It!!" prompt="Don't Type Anything In Here!!  Enter The Price Of The Notary  In The Cell To The Right!!" sqref="E38"/>
    <dataValidation allowBlank="1" showInputMessage="1" showErrorMessage="1" promptTitle="Don't Do It!!" prompt="Don't Type Anything In Here!!  Enter The Price Of The Recording In The Cell To The Right!!" sqref="E37"/>
    <dataValidation allowBlank="1" showInputMessage="1" showErrorMessage="1" promptTitle="Go Ahead &amp; Rename!" prompt="Type In The Name Of The Disbursement Here!!" sqref="A30:A32 A40"/>
    <dataValidation allowBlank="1" showInputMessage="1" showErrorMessage="1" promptTitle="Property Address" prompt="Enter The Property Address, City, State and Zip Here!!" sqref="A9"/>
    <dataValidation type="list" allowBlank="1" showInputMessage="1" showErrorMessage="1" promptTitle="Recording Fees" prompt="Who Pays The Recording Fees?&#10;1 = Buyer&#10;2 = Seller&#10;3 = Split Between Buyer &amp; Seller&#10;4 = None" errorTitle="Get A Clue!!!" error="Pick a number from the list!!!" sqref="C37">
      <formula1>$F$64:$F$67</formula1>
    </dataValidation>
    <dataValidation type="list" allowBlank="1" showInputMessage="1" showErrorMessage="1" promptTitle="Notary Fees" prompt="Who Pays The Notary Fees?&#10;1 = Buyer&#10;2 = Seller&#10;3 = Split Between Buyer &amp; Seller&#10;4 = None" errorTitle="Get A Clue!!!" error="Pick a number from the list!!!" sqref="C38">
      <formula1>$F$64:$F$67</formula1>
    </dataValidation>
    <dataValidation type="list" allowBlank="1" showInputMessage="1" showErrorMessage="1" promptTitle="Fed Ex Fees" prompt="Who Pays The Fed Ex Fees?&#10;1 = Buyer&#10;2 = Seller&#10;3 = Split Between Buyer &amp; Seller&#10;4 = None" errorTitle="Get A Clue!!!" error="Pick a number from the list!!!" sqref="C39">
      <formula1>$F$64:$F$67</formula1>
    </dataValidation>
    <dataValidation allowBlank="1" showInputMessage="1" showErrorMessage="1" promptTitle="Pest Inspection" prompt="Enter The Amount Here!!" sqref="F24"/>
    <dataValidation allowBlank="1" showInputMessage="1" showErrorMessage="1" promptTitle="Don't Do It!!" prompt="Don't Type Anything In Here!!" sqref="B35:B40 A34:B34 A35:A39 B30:B32 A23:B29"/>
    <dataValidation allowBlank="1" showInputMessage="1" showErrorMessage="1" promptTitle="Prepared For" prompt="Enter The Owner(s) Name(s) Here!!" sqref="A11"/>
    <dataValidation type="list" allowBlank="1" showInputMessage="1" showErrorMessage="1" promptTitle="Loan Type" prompt="Enter The Loan Type Here From The Drop Down List!!" errorTitle="Get A Clue!!!" error="Pick a number from the list!!!" sqref="E9">
      <formula1>$F$72:$F$76</formula1>
    </dataValidation>
    <dataValidation type="custom" allowBlank="1" showErrorMessage="1" errorTitle="Please!!" error="Please Don't Type Anything In Here!!" sqref="A41:G55">
      <formula1>"Scott Is The Bomb!"</formula1>
    </dataValidation>
  </dataValidations>
  <printOptions horizontalCentered="1"/>
  <pageMargins left="0.5" right="0.5" top="0.25" bottom="0" header="0.5" footer="0"/>
  <pageSetup horizontalDpi="300" verticalDpi="300" orientation="portrait" r:id="rId2"/>
  <headerFooter alignWithMargins="0">
    <oddFooter>&amp;C&amp;"Bookman Old Style,Italic"&amp;9The Above ESTIMATED Information Does Not Represent The Final Figures At The Close Of Your Escrow.
Call Alliance Title Company To Open Your Next Escrow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3"/>
  <sheetViews>
    <sheetView workbookViewId="0" topLeftCell="A1">
      <selection activeCell="A1" sqref="A1:C1"/>
    </sheetView>
  </sheetViews>
  <sheetFormatPr defaultColWidth="9.140625" defaultRowHeight="12.75"/>
  <cols>
    <col min="1" max="1" width="11.8515625" style="6" customWidth="1"/>
    <col min="2" max="5" width="9.00390625" style="6" customWidth="1"/>
    <col min="6" max="16384" width="9.140625" style="8" customWidth="1"/>
  </cols>
  <sheetData>
    <row r="1" spans="1:5" ht="12.75">
      <c r="A1" s="90" t="s">
        <v>36</v>
      </c>
      <c r="B1" s="90"/>
      <c r="C1" s="91"/>
      <c r="D1" s="29"/>
      <c r="E1" s="43" t="s">
        <v>37</v>
      </c>
    </row>
    <row r="2" spans="1:5" ht="12.75">
      <c r="A2" s="30"/>
      <c r="B2" s="1"/>
      <c r="C2" s="1"/>
      <c r="D2" s="29"/>
      <c r="E2" s="43" t="s">
        <v>5</v>
      </c>
    </row>
    <row r="3" spans="1:5" ht="12.75">
      <c r="A3" s="31"/>
      <c r="B3" s="2"/>
      <c r="C3" s="2"/>
      <c r="E3" s="44"/>
    </row>
    <row r="4" spans="1:5" ht="13.5">
      <c r="A4" s="92" t="s">
        <v>32</v>
      </c>
      <c r="B4" s="92"/>
      <c r="C4" s="93"/>
      <c r="D4" s="7"/>
      <c r="E4" s="45"/>
    </row>
    <row r="5" spans="1:5" ht="13.5">
      <c r="A5" s="33"/>
      <c r="B5" s="3"/>
      <c r="C5" s="3"/>
      <c r="D5" s="7"/>
      <c r="E5" s="45"/>
    </row>
    <row r="6" spans="1:5" ht="13.5">
      <c r="A6" s="33"/>
      <c r="B6" s="3" t="s">
        <v>0</v>
      </c>
      <c r="C6" s="4" t="s">
        <v>1</v>
      </c>
      <c r="D6" s="7" t="s">
        <v>33</v>
      </c>
      <c r="E6" s="45" t="s">
        <v>35</v>
      </c>
    </row>
    <row r="7" spans="1:5" ht="13.5">
      <c r="A7" s="33" t="s">
        <v>2</v>
      </c>
      <c r="B7" s="3" t="s">
        <v>3</v>
      </c>
      <c r="C7" s="3" t="s">
        <v>4</v>
      </c>
      <c r="D7" s="7" t="s">
        <v>34</v>
      </c>
      <c r="E7" s="45" t="s">
        <v>5</v>
      </c>
    </row>
    <row r="8" spans="1:5" ht="13.5">
      <c r="A8" s="34" t="s">
        <v>6</v>
      </c>
      <c r="B8" s="5" t="s">
        <v>7</v>
      </c>
      <c r="C8" s="5" t="s">
        <v>8</v>
      </c>
      <c r="D8" s="5" t="s">
        <v>7</v>
      </c>
      <c r="E8" s="46" t="s">
        <v>9</v>
      </c>
    </row>
    <row r="9" spans="1:7" ht="12.75">
      <c r="A9" s="35">
        <v>1</v>
      </c>
      <c r="B9" s="36">
        <v>360</v>
      </c>
      <c r="C9" s="59">
        <v>360</v>
      </c>
      <c r="D9" s="36">
        <v>396</v>
      </c>
      <c r="E9" s="47">
        <v>444.1</v>
      </c>
      <c r="G9" s="8"/>
    </row>
    <row r="10" spans="1:7" ht="12.75">
      <c r="A10" s="37">
        <v>34999</v>
      </c>
      <c r="B10" s="36">
        <v>360</v>
      </c>
      <c r="C10" s="59">
        <v>360</v>
      </c>
      <c r="D10" s="36">
        <v>396</v>
      </c>
      <c r="E10" s="47">
        <v>444</v>
      </c>
      <c r="G10" s="8"/>
    </row>
    <row r="11" spans="1:7" ht="12.75">
      <c r="A11" s="37">
        <v>39999</v>
      </c>
      <c r="B11" s="36">
        <v>370</v>
      </c>
      <c r="C11" s="59">
        <v>360</v>
      </c>
      <c r="D11" s="36">
        <v>407</v>
      </c>
      <c r="E11" s="47">
        <v>444</v>
      </c>
      <c r="G11" s="8"/>
    </row>
    <row r="12" spans="1:7" ht="12.75">
      <c r="A12" s="37">
        <v>44999</v>
      </c>
      <c r="B12" s="36">
        <v>396</v>
      </c>
      <c r="C12" s="59">
        <v>360</v>
      </c>
      <c r="D12" s="36">
        <v>436</v>
      </c>
      <c r="E12" s="47">
        <v>444</v>
      </c>
      <c r="G12" s="8"/>
    </row>
    <row r="13" spans="1:7" ht="12.75">
      <c r="A13" s="38">
        <v>50000</v>
      </c>
      <c r="B13" s="36">
        <v>423</v>
      </c>
      <c r="C13" s="59">
        <v>360</v>
      </c>
      <c r="D13" s="39">
        <v>466</v>
      </c>
      <c r="E13" s="48">
        <v>444</v>
      </c>
      <c r="G13" s="8"/>
    </row>
    <row r="14" spans="1:7" ht="12.75">
      <c r="A14" s="38">
        <v>55000</v>
      </c>
      <c r="B14" s="36">
        <v>444</v>
      </c>
      <c r="C14" s="59">
        <v>360</v>
      </c>
      <c r="D14" s="39">
        <v>489</v>
      </c>
      <c r="E14" s="48">
        <v>459</v>
      </c>
      <c r="G14" s="8"/>
    </row>
    <row r="15" spans="1:7" ht="12.75">
      <c r="A15" s="38">
        <v>60000</v>
      </c>
      <c r="B15" s="36">
        <v>465</v>
      </c>
      <c r="C15" s="59">
        <v>372</v>
      </c>
      <c r="D15" s="39">
        <v>512</v>
      </c>
      <c r="E15" s="48">
        <v>474</v>
      </c>
      <c r="G15" s="8"/>
    </row>
    <row r="16" spans="1:7" ht="12.75">
      <c r="A16" s="38">
        <v>65000</v>
      </c>
      <c r="B16" s="36">
        <v>486</v>
      </c>
      <c r="C16" s="59">
        <v>389</v>
      </c>
      <c r="D16" s="39">
        <v>535</v>
      </c>
      <c r="E16" s="48">
        <v>489</v>
      </c>
      <c r="G16" s="8"/>
    </row>
    <row r="17" spans="1:7" ht="12.75">
      <c r="A17" s="38">
        <v>70000</v>
      </c>
      <c r="B17" s="36">
        <v>507</v>
      </c>
      <c r="C17" s="59">
        <v>406</v>
      </c>
      <c r="D17" s="39">
        <v>558</v>
      </c>
      <c r="E17" s="48">
        <v>504</v>
      </c>
      <c r="G17" s="8"/>
    </row>
    <row r="18" spans="1:7" ht="12.75">
      <c r="A18" s="38">
        <v>75000</v>
      </c>
      <c r="B18" s="36">
        <v>528</v>
      </c>
      <c r="C18" s="59">
        <v>423</v>
      </c>
      <c r="D18" s="39">
        <v>581</v>
      </c>
      <c r="E18" s="48">
        <v>519</v>
      </c>
      <c r="G18" s="8"/>
    </row>
    <row r="19" spans="1:7" ht="12.75">
      <c r="A19" s="38">
        <v>80000</v>
      </c>
      <c r="B19" s="36">
        <v>549</v>
      </c>
      <c r="C19" s="59">
        <v>440</v>
      </c>
      <c r="D19" s="39">
        <v>604</v>
      </c>
      <c r="E19" s="48">
        <v>533</v>
      </c>
      <c r="G19" s="8"/>
    </row>
    <row r="20" spans="1:7" ht="12.75">
      <c r="A20" s="38">
        <v>85000</v>
      </c>
      <c r="B20" s="36">
        <v>570</v>
      </c>
      <c r="C20" s="59">
        <v>456</v>
      </c>
      <c r="D20" s="39">
        <v>627</v>
      </c>
      <c r="E20" s="48">
        <v>546</v>
      </c>
      <c r="G20" s="8"/>
    </row>
    <row r="21" spans="1:7" ht="12.75">
      <c r="A21" s="38">
        <v>90000</v>
      </c>
      <c r="B21" s="36">
        <v>591</v>
      </c>
      <c r="C21" s="59">
        <v>473</v>
      </c>
      <c r="D21" s="39">
        <v>651</v>
      </c>
      <c r="E21" s="48">
        <v>560</v>
      </c>
      <c r="G21" s="8"/>
    </row>
    <row r="22" spans="1:7" ht="12.75">
      <c r="A22" s="38">
        <v>95000</v>
      </c>
      <c r="B22" s="36">
        <v>606</v>
      </c>
      <c r="C22" s="59">
        <v>485</v>
      </c>
      <c r="D22" s="39">
        <v>667</v>
      </c>
      <c r="E22" s="48">
        <v>574</v>
      </c>
      <c r="G22" s="8"/>
    </row>
    <row r="23" spans="1:7" ht="12.75">
      <c r="A23" s="38">
        <v>100000</v>
      </c>
      <c r="B23" s="36">
        <v>622</v>
      </c>
      <c r="C23" s="59">
        <v>498</v>
      </c>
      <c r="D23" s="39">
        <v>685</v>
      </c>
      <c r="E23" s="48">
        <v>588</v>
      </c>
      <c r="G23" s="8"/>
    </row>
    <row r="24" spans="1:7" ht="12.75">
      <c r="A24" s="38">
        <v>105000</v>
      </c>
      <c r="B24" s="36">
        <v>635</v>
      </c>
      <c r="C24" s="59">
        <v>508</v>
      </c>
      <c r="D24" s="39">
        <v>700</v>
      </c>
      <c r="E24" s="48">
        <v>595</v>
      </c>
      <c r="G24" s="8"/>
    </row>
    <row r="25" spans="1:7" ht="12.75">
      <c r="A25" s="38">
        <v>110000</v>
      </c>
      <c r="B25" s="36">
        <v>649</v>
      </c>
      <c r="C25" s="59">
        <v>520</v>
      </c>
      <c r="D25" s="39">
        <v>714</v>
      </c>
      <c r="E25" s="48">
        <v>603</v>
      </c>
      <c r="G25" s="8"/>
    </row>
    <row r="26" spans="1:7" ht="12.75">
      <c r="A26" s="38">
        <v>115000</v>
      </c>
      <c r="B26" s="36">
        <v>662</v>
      </c>
      <c r="C26" s="59">
        <v>530</v>
      </c>
      <c r="D26" s="39">
        <v>729</v>
      </c>
      <c r="E26" s="48">
        <v>610</v>
      </c>
      <c r="G26" s="8"/>
    </row>
    <row r="27" spans="1:7" ht="12.75">
      <c r="A27" s="38">
        <v>120000</v>
      </c>
      <c r="B27" s="36">
        <v>675</v>
      </c>
      <c r="C27" s="59">
        <v>540</v>
      </c>
      <c r="D27" s="39">
        <v>743</v>
      </c>
      <c r="E27" s="48">
        <v>618</v>
      </c>
      <c r="G27" s="8"/>
    </row>
    <row r="28" spans="1:7" ht="12.75">
      <c r="A28" s="38">
        <v>125000</v>
      </c>
      <c r="B28" s="36">
        <v>688</v>
      </c>
      <c r="C28" s="59">
        <v>551</v>
      </c>
      <c r="D28" s="39">
        <v>758</v>
      </c>
      <c r="E28" s="48">
        <v>625</v>
      </c>
      <c r="G28" s="8"/>
    </row>
    <row r="29" spans="1:7" ht="12.75">
      <c r="A29" s="38">
        <v>130000</v>
      </c>
      <c r="B29" s="36">
        <v>702</v>
      </c>
      <c r="C29" s="59">
        <v>562</v>
      </c>
      <c r="D29" s="39">
        <v>773</v>
      </c>
      <c r="E29" s="48">
        <v>633</v>
      </c>
      <c r="G29" s="8"/>
    </row>
    <row r="30" spans="1:7" ht="12.75">
      <c r="A30" s="38">
        <v>135000</v>
      </c>
      <c r="B30" s="36">
        <v>715</v>
      </c>
      <c r="C30" s="59">
        <v>572</v>
      </c>
      <c r="D30" s="39">
        <v>787</v>
      </c>
      <c r="E30" s="48">
        <v>640</v>
      </c>
      <c r="G30" s="8"/>
    </row>
    <row r="31" spans="1:7" ht="12.75">
      <c r="A31" s="38">
        <v>140000</v>
      </c>
      <c r="B31" s="36">
        <v>728</v>
      </c>
      <c r="C31" s="59">
        <v>583</v>
      </c>
      <c r="D31" s="39">
        <v>801</v>
      </c>
      <c r="E31" s="48">
        <v>648</v>
      </c>
      <c r="G31" s="8"/>
    </row>
    <row r="32" spans="1:7" ht="12.75">
      <c r="A32" s="38">
        <v>145000</v>
      </c>
      <c r="B32" s="36">
        <v>741</v>
      </c>
      <c r="C32" s="59">
        <v>593</v>
      </c>
      <c r="D32" s="39">
        <v>817</v>
      </c>
      <c r="E32" s="48">
        <v>655</v>
      </c>
      <c r="G32" s="8"/>
    </row>
    <row r="33" spans="1:7" ht="12.75">
      <c r="A33" s="38">
        <v>150000</v>
      </c>
      <c r="B33" s="36">
        <v>755</v>
      </c>
      <c r="C33" s="59">
        <v>604</v>
      </c>
      <c r="D33" s="39">
        <v>831</v>
      </c>
      <c r="E33" s="48">
        <v>663</v>
      </c>
      <c r="G33" s="8"/>
    </row>
    <row r="34" spans="1:7" ht="12.75">
      <c r="A34" s="38">
        <v>155000</v>
      </c>
      <c r="B34" s="36">
        <v>768</v>
      </c>
      <c r="C34" s="59">
        <v>615</v>
      </c>
      <c r="D34" s="39">
        <v>845</v>
      </c>
      <c r="E34" s="48">
        <v>670</v>
      </c>
      <c r="G34" s="8"/>
    </row>
    <row r="35" spans="1:7" ht="12.75">
      <c r="A35" s="38">
        <v>160000</v>
      </c>
      <c r="B35" s="36">
        <v>781</v>
      </c>
      <c r="C35" s="59">
        <v>625</v>
      </c>
      <c r="D35" s="39">
        <v>860</v>
      </c>
      <c r="E35" s="48">
        <v>678</v>
      </c>
      <c r="G35" s="8"/>
    </row>
    <row r="36" spans="1:7" ht="12.75">
      <c r="A36" s="38">
        <v>165000</v>
      </c>
      <c r="B36" s="36">
        <v>794</v>
      </c>
      <c r="C36" s="59">
        <v>636</v>
      </c>
      <c r="D36" s="39">
        <v>875</v>
      </c>
      <c r="E36" s="48">
        <v>685</v>
      </c>
      <c r="G36" s="8"/>
    </row>
    <row r="37" spans="1:7" ht="12.75">
      <c r="A37" s="38">
        <v>170000</v>
      </c>
      <c r="B37" s="36">
        <v>808</v>
      </c>
      <c r="C37" s="59">
        <v>647</v>
      </c>
      <c r="D37" s="39">
        <v>889</v>
      </c>
      <c r="E37" s="48">
        <v>693</v>
      </c>
      <c r="G37" s="8"/>
    </row>
    <row r="38" spans="1:7" ht="12.75">
      <c r="A38" s="38">
        <v>175000</v>
      </c>
      <c r="B38" s="36">
        <v>821</v>
      </c>
      <c r="C38" s="59">
        <v>657</v>
      </c>
      <c r="D38" s="39">
        <v>904</v>
      </c>
      <c r="E38" s="48">
        <v>700</v>
      </c>
      <c r="G38" s="8"/>
    </row>
    <row r="39" spans="1:7" ht="12.75">
      <c r="A39" s="38">
        <v>180000</v>
      </c>
      <c r="B39" s="36">
        <v>834</v>
      </c>
      <c r="C39" s="59">
        <v>668</v>
      </c>
      <c r="D39" s="39">
        <v>918</v>
      </c>
      <c r="E39" s="48">
        <v>708</v>
      </c>
      <c r="G39" s="8"/>
    </row>
    <row r="40" spans="1:7" ht="12.75">
      <c r="A40" s="38">
        <v>185000</v>
      </c>
      <c r="B40" s="36">
        <v>847</v>
      </c>
      <c r="C40" s="59">
        <v>678</v>
      </c>
      <c r="D40" s="39">
        <v>933</v>
      </c>
      <c r="E40" s="48">
        <v>715</v>
      </c>
      <c r="G40" s="8"/>
    </row>
    <row r="41" spans="1:7" ht="12.75">
      <c r="A41" s="38">
        <v>190000</v>
      </c>
      <c r="B41" s="36">
        <v>861</v>
      </c>
      <c r="C41" s="59">
        <v>689</v>
      </c>
      <c r="D41" s="39">
        <v>948</v>
      </c>
      <c r="E41" s="48">
        <v>723</v>
      </c>
      <c r="G41" s="8"/>
    </row>
    <row r="42" spans="1:7" ht="12.75">
      <c r="A42" s="38">
        <v>195000</v>
      </c>
      <c r="B42" s="36">
        <v>874</v>
      </c>
      <c r="C42" s="59">
        <v>700</v>
      </c>
      <c r="D42" s="39">
        <v>962</v>
      </c>
      <c r="E42" s="48">
        <v>730</v>
      </c>
      <c r="G42" s="8"/>
    </row>
    <row r="43" spans="1:7" ht="12.75">
      <c r="A43" s="38">
        <v>200000</v>
      </c>
      <c r="B43" s="36">
        <v>887</v>
      </c>
      <c r="C43" s="59">
        <v>710</v>
      </c>
      <c r="D43" s="39">
        <v>976</v>
      </c>
      <c r="E43" s="48">
        <v>738</v>
      </c>
      <c r="G43" s="8"/>
    </row>
    <row r="44" spans="1:7" ht="12.75">
      <c r="A44" s="38">
        <v>205000</v>
      </c>
      <c r="B44" s="36">
        <v>900</v>
      </c>
      <c r="C44" s="59">
        <v>720</v>
      </c>
      <c r="D44" s="39">
        <v>992</v>
      </c>
      <c r="E44" s="48">
        <v>745</v>
      </c>
      <c r="G44" s="8"/>
    </row>
    <row r="45" spans="1:7" ht="12.75">
      <c r="A45" s="38">
        <v>210000</v>
      </c>
      <c r="B45" s="36">
        <v>914</v>
      </c>
      <c r="C45" s="59">
        <v>732</v>
      </c>
      <c r="D45" s="39">
        <v>1006</v>
      </c>
      <c r="E45" s="48">
        <v>753</v>
      </c>
      <c r="G45" s="8"/>
    </row>
    <row r="46" spans="1:7" ht="12.75">
      <c r="A46" s="38">
        <v>215000</v>
      </c>
      <c r="B46" s="36">
        <v>927</v>
      </c>
      <c r="C46" s="59">
        <v>742</v>
      </c>
      <c r="D46" s="39">
        <v>1020</v>
      </c>
      <c r="E46" s="48">
        <v>760</v>
      </c>
      <c r="G46" s="8"/>
    </row>
    <row r="47" spans="1:7" ht="12.75">
      <c r="A47" s="38">
        <v>220000</v>
      </c>
      <c r="B47" s="36">
        <v>940</v>
      </c>
      <c r="C47" s="59">
        <v>752</v>
      </c>
      <c r="D47" s="39">
        <v>1034</v>
      </c>
      <c r="E47" s="48">
        <v>768</v>
      </c>
      <c r="G47" s="8"/>
    </row>
    <row r="48" spans="1:7" ht="12.75">
      <c r="A48" s="38">
        <v>225000</v>
      </c>
      <c r="B48" s="36">
        <v>953</v>
      </c>
      <c r="C48" s="59">
        <v>763</v>
      </c>
      <c r="D48" s="39">
        <v>1050</v>
      </c>
      <c r="E48" s="48">
        <v>775</v>
      </c>
      <c r="G48" s="8"/>
    </row>
    <row r="49" spans="1:7" ht="12.75">
      <c r="A49" s="38">
        <v>230000</v>
      </c>
      <c r="B49" s="36">
        <v>967</v>
      </c>
      <c r="C49" s="59">
        <v>774</v>
      </c>
      <c r="D49" s="39">
        <v>1064</v>
      </c>
      <c r="E49" s="48">
        <v>783</v>
      </c>
      <c r="G49" s="8"/>
    </row>
    <row r="50" spans="1:7" ht="12.75">
      <c r="A50" s="38">
        <v>235000</v>
      </c>
      <c r="B50" s="36">
        <v>980</v>
      </c>
      <c r="C50" s="59">
        <v>784</v>
      </c>
      <c r="D50" s="39">
        <v>1078</v>
      </c>
      <c r="E50" s="48">
        <v>790</v>
      </c>
      <c r="G50" s="8"/>
    </row>
    <row r="51" spans="1:7" ht="12.75">
      <c r="A51" s="38">
        <v>240000</v>
      </c>
      <c r="B51" s="36">
        <v>993</v>
      </c>
      <c r="C51" s="59">
        <v>795</v>
      </c>
      <c r="D51" s="39">
        <v>1093</v>
      </c>
      <c r="E51" s="48">
        <v>798</v>
      </c>
      <c r="G51" s="8"/>
    </row>
    <row r="52" spans="1:7" ht="12.75">
      <c r="A52" s="38">
        <v>245000</v>
      </c>
      <c r="B52" s="36">
        <v>1006</v>
      </c>
      <c r="C52" s="59">
        <v>805</v>
      </c>
      <c r="D52" s="39">
        <v>1108</v>
      </c>
      <c r="E52" s="48">
        <v>805</v>
      </c>
      <c r="G52" s="8"/>
    </row>
    <row r="53" spans="1:7" ht="12.75">
      <c r="A53" s="38">
        <v>250000</v>
      </c>
      <c r="B53" s="36">
        <v>1020</v>
      </c>
      <c r="C53" s="59">
        <v>816</v>
      </c>
      <c r="D53" s="39">
        <v>1122</v>
      </c>
      <c r="E53" s="48">
        <v>813</v>
      </c>
      <c r="G53" s="8"/>
    </row>
    <row r="54" spans="1:7" ht="12.75">
      <c r="A54" s="38">
        <v>255000</v>
      </c>
      <c r="B54" s="36">
        <v>1033</v>
      </c>
      <c r="C54" s="59">
        <v>827</v>
      </c>
      <c r="D54" s="39">
        <v>1137</v>
      </c>
      <c r="E54" s="48">
        <v>820</v>
      </c>
      <c r="G54" s="8"/>
    </row>
    <row r="55" spans="1:7" ht="12.75">
      <c r="A55" s="38">
        <v>260000</v>
      </c>
      <c r="B55" s="36">
        <v>1046</v>
      </c>
      <c r="C55" s="59">
        <v>837</v>
      </c>
      <c r="D55" s="39">
        <v>1151</v>
      </c>
      <c r="E55" s="48">
        <v>828</v>
      </c>
      <c r="G55" s="8"/>
    </row>
    <row r="56" spans="1:7" ht="12.75">
      <c r="A56" s="38">
        <v>265000</v>
      </c>
      <c r="B56" s="36">
        <v>1059</v>
      </c>
      <c r="C56" s="59">
        <v>848</v>
      </c>
      <c r="D56" s="39">
        <v>1166</v>
      </c>
      <c r="E56" s="48">
        <v>835</v>
      </c>
      <c r="G56" s="8"/>
    </row>
    <row r="57" spans="1:7" ht="12.75">
      <c r="A57" s="38">
        <v>270000</v>
      </c>
      <c r="B57" s="36">
        <v>1073</v>
      </c>
      <c r="C57" s="59">
        <v>859</v>
      </c>
      <c r="D57" s="39">
        <v>1181</v>
      </c>
      <c r="E57" s="48">
        <v>843</v>
      </c>
      <c r="G57" s="8"/>
    </row>
    <row r="58" spans="1:7" ht="12.75">
      <c r="A58" s="38">
        <v>275000</v>
      </c>
      <c r="B58" s="36">
        <v>1086</v>
      </c>
      <c r="C58" s="59">
        <v>869</v>
      </c>
      <c r="D58" s="39">
        <v>1195</v>
      </c>
      <c r="E58" s="48">
        <v>850</v>
      </c>
      <c r="G58" s="8"/>
    </row>
    <row r="59" spans="1:7" ht="12.75">
      <c r="A59" s="38">
        <v>280000</v>
      </c>
      <c r="B59" s="36">
        <v>1099</v>
      </c>
      <c r="C59" s="59">
        <v>880</v>
      </c>
      <c r="D59" s="39">
        <v>1209</v>
      </c>
      <c r="E59" s="48">
        <v>858</v>
      </c>
      <c r="G59" s="8"/>
    </row>
    <row r="60" spans="1:7" ht="12.75">
      <c r="A60" s="38">
        <v>285000</v>
      </c>
      <c r="B60" s="36">
        <v>1112</v>
      </c>
      <c r="C60" s="59">
        <v>890</v>
      </c>
      <c r="D60" s="39">
        <v>1225</v>
      </c>
      <c r="E60" s="48">
        <v>865</v>
      </c>
      <c r="G60" s="8"/>
    </row>
    <row r="61" spans="1:7" ht="12.75">
      <c r="A61" s="38">
        <v>290000</v>
      </c>
      <c r="B61" s="36">
        <v>1126</v>
      </c>
      <c r="C61" s="59">
        <v>901</v>
      </c>
      <c r="D61" s="39">
        <v>1239</v>
      </c>
      <c r="E61" s="48">
        <v>873</v>
      </c>
      <c r="G61" s="8"/>
    </row>
    <row r="62" spans="1:7" ht="12.75">
      <c r="A62" s="38">
        <v>295000</v>
      </c>
      <c r="B62" s="36">
        <v>1139</v>
      </c>
      <c r="C62" s="59">
        <v>912</v>
      </c>
      <c r="D62" s="39">
        <v>1253</v>
      </c>
      <c r="E62" s="48">
        <v>880</v>
      </c>
      <c r="G62" s="8"/>
    </row>
    <row r="63" spans="1:7" ht="12.75">
      <c r="A63" s="38">
        <v>300000</v>
      </c>
      <c r="B63" s="36">
        <v>1152</v>
      </c>
      <c r="C63" s="59">
        <v>922</v>
      </c>
      <c r="D63" s="39">
        <v>1268</v>
      </c>
      <c r="E63" s="48">
        <v>888</v>
      </c>
      <c r="G63" s="8"/>
    </row>
    <row r="64" spans="1:7" ht="12.75">
      <c r="A64" s="38">
        <v>305000</v>
      </c>
      <c r="B64" s="36">
        <v>1163</v>
      </c>
      <c r="C64" s="59">
        <v>931</v>
      </c>
      <c r="D64" s="39">
        <v>1280</v>
      </c>
      <c r="E64" s="48">
        <v>894</v>
      </c>
      <c r="G64" s="8"/>
    </row>
    <row r="65" spans="1:7" ht="12.75">
      <c r="A65" s="38">
        <v>310000</v>
      </c>
      <c r="B65" s="36">
        <v>1173</v>
      </c>
      <c r="C65" s="59">
        <v>939</v>
      </c>
      <c r="D65" s="39">
        <v>1291</v>
      </c>
      <c r="E65" s="48">
        <v>901</v>
      </c>
      <c r="G65" s="8"/>
    </row>
    <row r="66" spans="1:7" ht="12.75">
      <c r="A66" s="38">
        <v>315000</v>
      </c>
      <c r="B66" s="36">
        <v>1184</v>
      </c>
      <c r="C66" s="59">
        <v>948</v>
      </c>
      <c r="D66" s="39">
        <v>1303</v>
      </c>
      <c r="E66" s="48">
        <v>908</v>
      </c>
      <c r="G66" s="8"/>
    </row>
    <row r="67" spans="1:7" ht="12.75">
      <c r="A67" s="38">
        <v>320000</v>
      </c>
      <c r="B67" s="36">
        <v>1194</v>
      </c>
      <c r="C67" s="59">
        <v>956</v>
      </c>
      <c r="D67" s="39">
        <v>1314</v>
      </c>
      <c r="E67" s="48">
        <v>915</v>
      </c>
      <c r="G67" s="8"/>
    </row>
    <row r="68" spans="1:7" ht="12.75">
      <c r="A68" s="38">
        <v>325000</v>
      </c>
      <c r="B68" s="36">
        <v>1205</v>
      </c>
      <c r="C68" s="59">
        <v>964</v>
      </c>
      <c r="D68" s="39">
        <v>1326</v>
      </c>
      <c r="E68" s="48">
        <v>922</v>
      </c>
      <c r="G68" s="8"/>
    </row>
    <row r="69" spans="1:7" ht="12.75">
      <c r="A69" s="38">
        <v>330000</v>
      </c>
      <c r="B69" s="36">
        <v>1215</v>
      </c>
      <c r="C69" s="59">
        <v>972</v>
      </c>
      <c r="D69" s="39">
        <v>1337</v>
      </c>
      <c r="E69" s="48">
        <v>929</v>
      </c>
      <c r="G69" s="8"/>
    </row>
    <row r="70" spans="1:7" ht="12.75">
      <c r="A70" s="38">
        <v>335000</v>
      </c>
      <c r="B70" s="36">
        <v>1226</v>
      </c>
      <c r="C70" s="59">
        <v>981</v>
      </c>
      <c r="D70" s="39">
        <v>1349</v>
      </c>
      <c r="E70" s="48">
        <v>936</v>
      </c>
      <c r="G70" s="8"/>
    </row>
    <row r="71" spans="1:7" ht="12.75">
      <c r="A71" s="38">
        <v>340000</v>
      </c>
      <c r="B71" s="36">
        <v>1236</v>
      </c>
      <c r="C71" s="59">
        <v>989</v>
      </c>
      <c r="D71" s="39">
        <v>1360</v>
      </c>
      <c r="E71" s="48">
        <v>943</v>
      </c>
      <c r="G71" s="8"/>
    </row>
    <row r="72" spans="1:7" ht="12.75">
      <c r="A72" s="38">
        <v>345000</v>
      </c>
      <c r="B72" s="36">
        <v>1247</v>
      </c>
      <c r="C72" s="59">
        <v>998</v>
      </c>
      <c r="D72" s="39">
        <v>1372</v>
      </c>
      <c r="E72" s="48">
        <v>949</v>
      </c>
      <c r="G72" s="8"/>
    </row>
    <row r="73" spans="1:7" ht="12.75">
      <c r="A73" s="38">
        <v>350000</v>
      </c>
      <c r="B73" s="36">
        <v>1257</v>
      </c>
      <c r="C73" s="59">
        <v>1006</v>
      </c>
      <c r="D73" s="39">
        <v>1383</v>
      </c>
      <c r="E73" s="48">
        <v>956</v>
      </c>
      <c r="G73" s="8"/>
    </row>
    <row r="74" spans="1:7" ht="12.75">
      <c r="A74" s="38">
        <v>355000</v>
      </c>
      <c r="B74" s="36">
        <v>1268</v>
      </c>
      <c r="C74" s="59">
        <v>1015</v>
      </c>
      <c r="D74" s="39">
        <v>1395</v>
      </c>
      <c r="E74" s="48">
        <v>963</v>
      </c>
      <c r="G74" s="8"/>
    </row>
    <row r="75" spans="1:7" ht="12.75">
      <c r="A75" s="38">
        <v>360000</v>
      </c>
      <c r="B75" s="36">
        <v>1278</v>
      </c>
      <c r="C75" s="59">
        <v>1023</v>
      </c>
      <c r="D75" s="39">
        <v>1406</v>
      </c>
      <c r="E75" s="48">
        <v>970</v>
      </c>
      <c r="G75" s="8"/>
    </row>
    <row r="76" spans="1:7" ht="12.75">
      <c r="A76" s="38">
        <v>365000</v>
      </c>
      <c r="B76" s="36">
        <v>1289</v>
      </c>
      <c r="C76" s="59">
        <v>1032</v>
      </c>
      <c r="D76" s="39">
        <v>1418</v>
      </c>
      <c r="E76" s="48">
        <v>977</v>
      </c>
      <c r="G76" s="8"/>
    </row>
    <row r="77" spans="1:7" ht="12.75">
      <c r="A77" s="38">
        <v>370000</v>
      </c>
      <c r="B77" s="36">
        <v>1299</v>
      </c>
      <c r="C77" s="59">
        <v>1040</v>
      </c>
      <c r="D77" s="39">
        <v>1429</v>
      </c>
      <c r="E77" s="48">
        <v>984</v>
      </c>
      <c r="G77" s="8"/>
    </row>
    <row r="78" spans="1:7" ht="12.75">
      <c r="A78" s="38">
        <v>375000</v>
      </c>
      <c r="B78" s="36">
        <v>1310</v>
      </c>
      <c r="C78" s="59">
        <v>1048</v>
      </c>
      <c r="D78" s="39">
        <v>1441</v>
      </c>
      <c r="E78" s="48">
        <v>991</v>
      </c>
      <c r="G78" s="8"/>
    </row>
    <row r="79" spans="1:7" ht="12.75">
      <c r="A79" s="38">
        <v>380000</v>
      </c>
      <c r="B79" s="36">
        <v>1320</v>
      </c>
      <c r="C79" s="59">
        <v>1056</v>
      </c>
      <c r="D79" s="39">
        <v>1452</v>
      </c>
      <c r="E79" s="48">
        <v>998</v>
      </c>
      <c r="G79" s="8"/>
    </row>
    <row r="80" spans="1:7" ht="12.75">
      <c r="A80" s="38">
        <v>385000</v>
      </c>
      <c r="B80" s="36">
        <v>1331</v>
      </c>
      <c r="C80" s="59">
        <v>1065</v>
      </c>
      <c r="D80" s="39">
        <v>1465</v>
      </c>
      <c r="E80" s="48">
        <v>1004</v>
      </c>
      <c r="G80" s="8"/>
    </row>
    <row r="81" spans="1:7" ht="12.75">
      <c r="A81" s="38">
        <v>390000</v>
      </c>
      <c r="B81" s="36">
        <v>1341</v>
      </c>
      <c r="C81" s="59">
        <v>1073</v>
      </c>
      <c r="D81" s="39">
        <v>1476</v>
      </c>
      <c r="E81" s="48">
        <v>1011</v>
      </c>
      <c r="G81" s="8"/>
    </row>
    <row r="82" spans="1:7" ht="12.75">
      <c r="A82" s="38">
        <v>395000</v>
      </c>
      <c r="B82" s="36">
        <v>1352</v>
      </c>
      <c r="C82" s="59">
        <v>1082</v>
      </c>
      <c r="D82" s="39">
        <v>1488</v>
      </c>
      <c r="E82" s="48">
        <v>1018</v>
      </c>
      <c r="G82" s="8"/>
    </row>
    <row r="83" spans="1:7" ht="12.75">
      <c r="A83" s="38">
        <v>400000</v>
      </c>
      <c r="B83" s="36">
        <v>1362</v>
      </c>
      <c r="C83" s="59">
        <v>1090</v>
      </c>
      <c r="D83" s="39">
        <v>1499</v>
      </c>
      <c r="E83" s="48">
        <v>1025</v>
      </c>
      <c r="G83" s="8"/>
    </row>
    <row r="84" spans="1:7" ht="12.75">
      <c r="A84" s="38">
        <v>405000</v>
      </c>
      <c r="B84" s="36">
        <v>1373</v>
      </c>
      <c r="C84" s="59">
        <v>1099</v>
      </c>
      <c r="D84" s="39">
        <v>1511</v>
      </c>
      <c r="E84" s="48">
        <v>1032</v>
      </c>
      <c r="G84" s="8"/>
    </row>
    <row r="85" spans="1:7" ht="12.75">
      <c r="A85" s="38">
        <v>410000</v>
      </c>
      <c r="B85" s="36">
        <v>1383</v>
      </c>
      <c r="C85" s="59">
        <v>1107</v>
      </c>
      <c r="D85" s="39">
        <v>1522</v>
      </c>
      <c r="E85" s="48">
        <v>1039</v>
      </c>
      <c r="G85" s="8"/>
    </row>
    <row r="86" spans="1:7" ht="12.75">
      <c r="A86" s="38">
        <v>415000</v>
      </c>
      <c r="B86" s="36">
        <v>1394</v>
      </c>
      <c r="C86" s="59">
        <v>1116</v>
      </c>
      <c r="D86" s="39">
        <v>1534</v>
      </c>
      <c r="E86" s="48">
        <v>1046</v>
      </c>
      <c r="G86" s="8"/>
    </row>
    <row r="87" spans="1:7" ht="12.75">
      <c r="A87" s="38">
        <v>420000</v>
      </c>
      <c r="B87" s="36">
        <v>1404</v>
      </c>
      <c r="C87" s="59">
        <v>1124</v>
      </c>
      <c r="D87" s="39">
        <v>1545</v>
      </c>
      <c r="E87" s="48">
        <v>1053</v>
      </c>
      <c r="G87" s="8"/>
    </row>
    <row r="88" spans="1:7" ht="12.75">
      <c r="A88" s="38">
        <v>425000</v>
      </c>
      <c r="B88" s="36">
        <v>1415</v>
      </c>
      <c r="C88" s="59">
        <v>1132</v>
      </c>
      <c r="D88" s="39">
        <v>1557</v>
      </c>
      <c r="E88" s="48">
        <v>1059</v>
      </c>
      <c r="G88" s="8"/>
    </row>
    <row r="89" spans="1:7" ht="12.75">
      <c r="A89" s="38">
        <v>430000</v>
      </c>
      <c r="B89" s="36">
        <v>1425</v>
      </c>
      <c r="C89" s="59">
        <v>1140</v>
      </c>
      <c r="D89" s="39">
        <v>1568</v>
      </c>
      <c r="E89" s="48">
        <v>1066</v>
      </c>
      <c r="G89" s="8"/>
    </row>
    <row r="90" spans="1:7" ht="12.75">
      <c r="A90" s="38">
        <v>435000</v>
      </c>
      <c r="B90" s="36">
        <v>1436</v>
      </c>
      <c r="C90" s="59">
        <v>1149</v>
      </c>
      <c r="D90" s="39">
        <v>1580</v>
      </c>
      <c r="E90" s="48">
        <v>1073</v>
      </c>
      <c r="G90" s="8"/>
    </row>
    <row r="91" spans="1:7" ht="12.75">
      <c r="A91" s="38">
        <v>440000</v>
      </c>
      <c r="B91" s="36">
        <v>1446</v>
      </c>
      <c r="C91" s="59">
        <v>1157</v>
      </c>
      <c r="D91" s="39">
        <v>1591</v>
      </c>
      <c r="E91" s="48">
        <v>1080</v>
      </c>
      <c r="G91" s="8"/>
    </row>
    <row r="92" spans="1:7" ht="12.75">
      <c r="A92" s="38">
        <v>445000</v>
      </c>
      <c r="B92" s="36">
        <v>1457</v>
      </c>
      <c r="C92" s="59">
        <v>1166</v>
      </c>
      <c r="D92" s="39">
        <v>1603</v>
      </c>
      <c r="E92" s="48">
        <v>1087</v>
      </c>
      <c r="G92" s="8"/>
    </row>
    <row r="93" spans="1:7" ht="12.75">
      <c r="A93" s="38">
        <v>450000</v>
      </c>
      <c r="B93" s="36">
        <v>1467</v>
      </c>
      <c r="C93" s="59">
        <v>1174</v>
      </c>
      <c r="D93" s="39">
        <v>1614</v>
      </c>
      <c r="E93" s="48">
        <v>1094</v>
      </c>
      <c r="G93" s="8"/>
    </row>
    <row r="94" spans="1:7" ht="12.75">
      <c r="A94" s="38">
        <v>455000</v>
      </c>
      <c r="B94" s="36">
        <v>1478</v>
      </c>
      <c r="C94" s="59">
        <v>1183</v>
      </c>
      <c r="D94" s="39">
        <v>1626</v>
      </c>
      <c r="E94" s="48">
        <v>1101</v>
      </c>
      <c r="G94" s="8"/>
    </row>
    <row r="95" spans="1:7" ht="12.75">
      <c r="A95" s="38">
        <v>460000</v>
      </c>
      <c r="B95" s="36">
        <v>1488</v>
      </c>
      <c r="C95" s="59">
        <v>1191</v>
      </c>
      <c r="D95" s="39">
        <v>1637</v>
      </c>
      <c r="E95" s="48">
        <v>1108</v>
      </c>
      <c r="G95" s="8"/>
    </row>
    <row r="96" spans="1:7" ht="12.75">
      <c r="A96" s="38">
        <v>465000</v>
      </c>
      <c r="B96" s="36">
        <v>1499</v>
      </c>
      <c r="C96" s="59">
        <v>1200</v>
      </c>
      <c r="D96" s="39">
        <v>1649</v>
      </c>
      <c r="E96" s="48">
        <v>1114</v>
      </c>
      <c r="G96" s="8"/>
    </row>
    <row r="97" spans="1:7" ht="12.75">
      <c r="A97" s="38">
        <v>470000</v>
      </c>
      <c r="B97" s="36">
        <v>1509</v>
      </c>
      <c r="C97" s="59">
        <v>1208</v>
      </c>
      <c r="D97" s="39">
        <v>1660</v>
      </c>
      <c r="E97" s="48">
        <v>1121</v>
      </c>
      <c r="G97" s="8"/>
    </row>
    <row r="98" spans="1:7" ht="12.75">
      <c r="A98" s="38">
        <v>475000</v>
      </c>
      <c r="B98" s="36">
        <v>1520</v>
      </c>
      <c r="C98" s="59">
        <v>1216</v>
      </c>
      <c r="D98" s="39">
        <v>1672</v>
      </c>
      <c r="E98" s="48">
        <v>1128</v>
      </c>
      <c r="G98" s="8"/>
    </row>
    <row r="99" spans="1:7" ht="12.75">
      <c r="A99" s="38">
        <v>480000</v>
      </c>
      <c r="B99" s="36">
        <v>1530</v>
      </c>
      <c r="C99" s="59">
        <v>1224</v>
      </c>
      <c r="D99" s="39">
        <v>1683</v>
      </c>
      <c r="E99" s="48">
        <v>1135</v>
      </c>
      <c r="G99" s="8"/>
    </row>
    <row r="100" spans="1:7" ht="12.75">
      <c r="A100" s="38">
        <v>485000</v>
      </c>
      <c r="B100" s="36">
        <v>1541</v>
      </c>
      <c r="C100" s="59">
        <v>1233</v>
      </c>
      <c r="D100" s="39">
        <v>1696</v>
      </c>
      <c r="E100" s="48">
        <v>1142</v>
      </c>
      <c r="G100" s="8"/>
    </row>
    <row r="101" spans="1:7" ht="12.75">
      <c r="A101" s="38">
        <v>490000</v>
      </c>
      <c r="B101" s="36">
        <v>1551</v>
      </c>
      <c r="C101" s="59">
        <v>1241</v>
      </c>
      <c r="D101" s="39">
        <v>1707</v>
      </c>
      <c r="E101" s="48">
        <v>1149</v>
      </c>
      <c r="G101" s="8"/>
    </row>
    <row r="102" spans="1:7" ht="12.75">
      <c r="A102" s="38">
        <v>495000</v>
      </c>
      <c r="B102" s="36">
        <v>1562</v>
      </c>
      <c r="C102" s="59">
        <v>1250</v>
      </c>
      <c r="D102" s="39">
        <v>1719</v>
      </c>
      <c r="E102" s="48">
        <v>1156</v>
      </c>
      <c r="G102" s="8"/>
    </row>
    <row r="103" spans="1:7" ht="12.75">
      <c r="A103" s="38">
        <v>500000</v>
      </c>
      <c r="B103" s="36">
        <v>1572</v>
      </c>
      <c r="C103" s="59">
        <v>1258</v>
      </c>
      <c r="D103" s="39">
        <v>1730</v>
      </c>
      <c r="E103" s="48">
        <v>1163</v>
      </c>
      <c r="G103" s="8"/>
    </row>
    <row r="104" spans="1:7" ht="12.75">
      <c r="A104" s="38">
        <v>505000</v>
      </c>
      <c r="B104" s="36">
        <v>1583</v>
      </c>
      <c r="C104" s="59">
        <v>1267</v>
      </c>
      <c r="D104" s="39">
        <v>1741</v>
      </c>
      <c r="E104" s="48">
        <v>1169</v>
      </c>
      <c r="G104" s="8"/>
    </row>
    <row r="105" spans="1:7" ht="12.75">
      <c r="A105" s="38">
        <v>510000</v>
      </c>
      <c r="B105" s="36">
        <v>1593</v>
      </c>
      <c r="C105" s="59">
        <v>1275</v>
      </c>
      <c r="D105" s="39">
        <v>1752</v>
      </c>
      <c r="E105" s="48">
        <v>1175</v>
      </c>
      <c r="G105" s="8"/>
    </row>
    <row r="106" spans="1:7" ht="12.75">
      <c r="A106" s="38">
        <v>515000</v>
      </c>
      <c r="B106" s="36">
        <v>1604</v>
      </c>
      <c r="C106" s="59">
        <v>1284</v>
      </c>
      <c r="D106" s="39">
        <v>1763</v>
      </c>
      <c r="E106" s="48">
        <v>1181</v>
      </c>
      <c r="G106" s="8"/>
    </row>
    <row r="107" spans="1:7" ht="12.75">
      <c r="A107" s="38">
        <v>520000</v>
      </c>
      <c r="B107" s="36">
        <v>1614</v>
      </c>
      <c r="C107" s="59">
        <v>1292</v>
      </c>
      <c r="D107" s="39">
        <v>1774</v>
      </c>
      <c r="E107" s="48">
        <v>1188</v>
      </c>
      <c r="G107" s="8"/>
    </row>
    <row r="108" spans="1:7" ht="12.75">
      <c r="A108" s="38">
        <v>525000</v>
      </c>
      <c r="B108" s="36">
        <v>1625</v>
      </c>
      <c r="C108" s="59">
        <v>1300</v>
      </c>
      <c r="D108" s="39">
        <v>1785</v>
      </c>
      <c r="E108" s="48">
        <v>1194</v>
      </c>
      <c r="G108" s="8"/>
    </row>
    <row r="109" spans="1:7" ht="12.75">
      <c r="A109" s="38">
        <v>530000</v>
      </c>
      <c r="B109" s="36">
        <v>1635</v>
      </c>
      <c r="C109" s="59">
        <v>1308</v>
      </c>
      <c r="D109" s="39">
        <v>1796</v>
      </c>
      <c r="E109" s="48">
        <v>1200</v>
      </c>
      <c r="G109" s="8"/>
    </row>
    <row r="110" spans="1:7" ht="12.75">
      <c r="A110" s="38">
        <v>535000</v>
      </c>
      <c r="B110" s="36">
        <v>1646</v>
      </c>
      <c r="C110" s="59">
        <v>1317</v>
      </c>
      <c r="D110" s="39">
        <v>1807</v>
      </c>
      <c r="E110" s="48">
        <v>1206</v>
      </c>
      <c r="G110" s="8"/>
    </row>
    <row r="111" spans="1:7" ht="12.75">
      <c r="A111" s="38">
        <v>540000</v>
      </c>
      <c r="B111" s="36">
        <v>1656</v>
      </c>
      <c r="C111" s="59">
        <v>1325</v>
      </c>
      <c r="D111" s="39">
        <v>1818</v>
      </c>
      <c r="E111" s="48">
        <v>1213</v>
      </c>
      <c r="G111" s="8"/>
    </row>
    <row r="112" spans="1:7" ht="12.75">
      <c r="A112" s="38">
        <v>545000</v>
      </c>
      <c r="B112" s="36">
        <v>1667</v>
      </c>
      <c r="C112" s="59">
        <v>1334</v>
      </c>
      <c r="D112" s="39">
        <v>1829</v>
      </c>
      <c r="E112" s="48">
        <v>1219</v>
      </c>
      <c r="G112" s="8"/>
    </row>
    <row r="113" spans="1:7" ht="12.75">
      <c r="A113" s="38">
        <v>550000</v>
      </c>
      <c r="B113" s="36">
        <v>1677</v>
      </c>
      <c r="C113" s="59">
        <v>1342</v>
      </c>
      <c r="D113" s="39">
        <v>1840</v>
      </c>
      <c r="E113" s="48">
        <v>1225</v>
      </c>
      <c r="G113" s="8"/>
    </row>
    <row r="114" spans="1:7" ht="12.75">
      <c r="A114" s="38">
        <v>555000</v>
      </c>
      <c r="B114" s="36">
        <v>1688</v>
      </c>
      <c r="C114" s="59">
        <v>1351</v>
      </c>
      <c r="D114" s="39">
        <v>1851</v>
      </c>
      <c r="E114" s="48">
        <v>1231</v>
      </c>
      <c r="G114" s="8"/>
    </row>
    <row r="115" spans="1:7" ht="12.75">
      <c r="A115" s="38">
        <v>560000</v>
      </c>
      <c r="B115" s="36">
        <v>1698</v>
      </c>
      <c r="C115" s="59">
        <v>1359</v>
      </c>
      <c r="D115" s="39">
        <v>1862</v>
      </c>
      <c r="E115" s="48">
        <v>1238</v>
      </c>
      <c r="G115" s="8"/>
    </row>
    <row r="116" spans="1:7" ht="12.75">
      <c r="A116" s="38">
        <v>565000</v>
      </c>
      <c r="B116" s="36">
        <v>1709</v>
      </c>
      <c r="C116" s="59">
        <v>1368</v>
      </c>
      <c r="D116" s="39">
        <v>1873</v>
      </c>
      <c r="E116" s="48">
        <v>1244</v>
      </c>
      <c r="G116" s="8"/>
    </row>
    <row r="117" spans="1:7" ht="12.75">
      <c r="A117" s="38">
        <v>570000</v>
      </c>
      <c r="B117" s="36">
        <v>1719</v>
      </c>
      <c r="C117" s="59">
        <v>1376</v>
      </c>
      <c r="D117" s="39">
        <v>1884</v>
      </c>
      <c r="E117" s="48">
        <v>1250</v>
      </c>
      <c r="G117" s="8"/>
    </row>
    <row r="118" spans="1:7" ht="12.75">
      <c r="A118" s="38">
        <v>575000</v>
      </c>
      <c r="B118" s="36">
        <v>1730</v>
      </c>
      <c r="C118" s="59">
        <v>1384</v>
      </c>
      <c r="D118" s="39">
        <v>1895</v>
      </c>
      <c r="E118" s="48">
        <v>1256</v>
      </c>
      <c r="G118" s="8"/>
    </row>
    <row r="119" spans="1:7" ht="12.75">
      <c r="A119" s="38">
        <v>580000</v>
      </c>
      <c r="B119" s="36">
        <v>1740</v>
      </c>
      <c r="C119" s="59">
        <v>1392</v>
      </c>
      <c r="D119" s="39">
        <v>1906</v>
      </c>
      <c r="E119" s="48">
        <v>1263</v>
      </c>
      <c r="G119" s="8"/>
    </row>
    <row r="120" spans="1:7" ht="12.75">
      <c r="A120" s="38">
        <v>585000</v>
      </c>
      <c r="B120" s="36">
        <v>1751</v>
      </c>
      <c r="C120" s="59">
        <v>1401</v>
      </c>
      <c r="D120" s="39">
        <v>1917</v>
      </c>
      <c r="E120" s="48">
        <v>1269</v>
      </c>
      <c r="G120" s="8"/>
    </row>
    <row r="121" spans="1:7" ht="12.75">
      <c r="A121" s="38">
        <v>590000</v>
      </c>
      <c r="B121" s="36">
        <v>1761</v>
      </c>
      <c r="C121" s="59">
        <v>1409</v>
      </c>
      <c r="D121" s="39">
        <v>1928</v>
      </c>
      <c r="E121" s="48">
        <v>1275</v>
      </c>
      <c r="G121" s="8"/>
    </row>
    <row r="122" spans="1:7" ht="12.75">
      <c r="A122" s="38">
        <v>595000</v>
      </c>
      <c r="B122" s="36">
        <v>1772</v>
      </c>
      <c r="C122" s="59">
        <v>1418</v>
      </c>
      <c r="D122" s="39">
        <v>1939</v>
      </c>
      <c r="E122" s="48">
        <v>1281</v>
      </c>
      <c r="G122" s="8"/>
    </row>
    <row r="123" spans="1:7" ht="12.75">
      <c r="A123" s="38">
        <v>600000</v>
      </c>
      <c r="B123" s="36">
        <v>1782</v>
      </c>
      <c r="C123" s="59">
        <v>1426</v>
      </c>
      <c r="D123" s="39">
        <v>1950</v>
      </c>
      <c r="E123" s="48">
        <v>1288</v>
      </c>
      <c r="G123" s="8"/>
    </row>
    <row r="124" spans="1:7" ht="12.75">
      <c r="A124" s="38">
        <v>605000</v>
      </c>
      <c r="B124" s="36">
        <v>1793</v>
      </c>
      <c r="C124" s="59">
        <v>1435</v>
      </c>
      <c r="D124" s="39">
        <v>1961</v>
      </c>
      <c r="E124" s="48">
        <v>1294</v>
      </c>
      <c r="G124" s="8"/>
    </row>
    <row r="125" spans="1:7" ht="12.75">
      <c r="A125" s="38">
        <v>610000</v>
      </c>
      <c r="B125" s="36">
        <v>1803</v>
      </c>
      <c r="C125" s="59">
        <v>1443</v>
      </c>
      <c r="D125" s="39">
        <v>1972</v>
      </c>
      <c r="E125" s="48">
        <v>1300</v>
      </c>
      <c r="G125" s="8"/>
    </row>
    <row r="126" spans="1:7" ht="12.75">
      <c r="A126" s="38">
        <v>615000</v>
      </c>
      <c r="B126" s="36">
        <v>1814</v>
      </c>
      <c r="C126" s="59">
        <v>1452</v>
      </c>
      <c r="D126" s="39">
        <v>1983</v>
      </c>
      <c r="E126" s="48">
        <v>1306</v>
      </c>
      <c r="G126" s="8"/>
    </row>
    <row r="127" spans="1:7" ht="12.75">
      <c r="A127" s="38">
        <v>620000</v>
      </c>
      <c r="B127" s="36">
        <v>1824</v>
      </c>
      <c r="C127" s="59">
        <v>1460</v>
      </c>
      <c r="D127" s="39">
        <v>1994</v>
      </c>
      <c r="E127" s="48">
        <v>1313</v>
      </c>
      <c r="G127" s="8"/>
    </row>
    <row r="128" spans="1:7" ht="12.75">
      <c r="A128" s="38">
        <v>625000</v>
      </c>
      <c r="B128" s="36">
        <v>1835</v>
      </c>
      <c r="C128" s="59">
        <v>1468</v>
      </c>
      <c r="D128" s="39">
        <v>2005</v>
      </c>
      <c r="E128" s="48">
        <v>1319</v>
      </c>
      <c r="G128" s="8"/>
    </row>
    <row r="129" spans="1:7" ht="12.75">
      <c r="A129" s="38">
        <v>630000</v>
      </c>
      <c r="B129" s="36">
        <v>1845</v>
      </c>
      <c r="C129" s="59">
        <v>1476</v>
      </c>
      <c r="D129" s="39">
        <v>2016</v>
      </c>
      <c r="E129" s="48">
        <v>1325</v>
      </c>
      <c r="G129" s="8"/>
    </row>
    <row r="130" spans="1:7" ht="12.75">
      <c r="A130" s="38">
        <v>635000</v>
      </c>
      <c r="B130" s="36">
        <v>1856</v>
      </c>
      <c r="C130" s="59">
        <v>1485</v>
      </c>
      <c r="D130" s="39">
        <v>2027</v>
      </c>
      <c r="E130" s="48">
        <v>1331</v>
      </c>
      <c r="G130" s="8"/>
    </row>
    <row r="131" spans="1:7" ht="12.75">
      <c r="A131" s="38">
        <v>640000</v>
      </c>
      <c r="B131" s="36">
        <v>1866</v>
      </c>
      <c r="C131" s="59">
        <v>1493</v>
      </c>
      <c r="D131" s="39">
        <v>2038</v>
      </c>
      <c r="E131" s="48">
        <v>1338</v>
      </c>
      <c r="G131" s="8"/>
    </row>
    <row r="132" spans="1:7" ht="12.75">
      <c r="A132" s="38">
        <v>645000</v>
      </c>
      <c r="B132" s="36">
        <v>1877</v>
      </c>
      <c r="C132" s="59">
        <v>1502</v>
      </c>
      <c r="D132" s="39">
        <v>2049</v>
      </c>
      <c r="E132" s="48">
        <v>1344</v>
      </c>
      <c r="G132" s="8"/>
    </row>
    <row r="133" spans="1:7" ht="12.75">
      <c r="A133" s="38">
        <v>650000</v>
      </c>
      <c r="B133" s="36">
        <v>1887</v>
      </c>
      <c r="C133" s="59">
        <v>1510</v>
      </c>
      <c r="D133" s="39">
        <v>2060</v>
      </c>
      <c r="E133" s="48">
        <v>1350</v>
      </c>
      <c r="G133" s="8"/>
    </row>
    <row r="134" spans="1:7" ht="12.75">
      <c r="A134" s="38">
        <v>655000</v>
      </c>
      <c r="B134" s="36">
        <v>1898</v>
      </c>
      <c r="C134" s="59">
        <v>1519</v>
      </c>
      <c r="D134" s="39">
        <v>2071</v>
      </c>
      <c r="E134" s="48">
        <v>1356</v>
      </c>
      <c r="G134" s="8"/>
    </row>
    <row r="135" spans="1:7" ht="12.75">
      <c r="A135" s="38">
        <v>660000</v>
      </c>
      <c r="B135" s="36">
        <v>1908</v>
      </c>
      <c r="C135" s="59">
        <v>1527</v>
      </c>
      <c r="D135" s="39">
        <v>2082</v>
      </c>
      <c r="E135" s="48">
        <v>1363</v>
      </c>
      <c r="G135" s="8"/>
    </row>
    <row r="136" spans="1:7" ht="12.75">
      <c r="A136" s="38">
        <v>665000</v>
      </c>
      <c r="B136" s="36">
        <v>1919</v>
      </c>
      <c r="C136" s="59">
        <v>1536</v>
      </c>
      <c r="D136" s="39">
        <v>2093</v>
      </c>
      <c r="E136" s="48">
        <v>1369</v>
      </c>
      <c r="G136" s="8"/>
    </row>
    <row r="137" spans="1:7" ht="12.75">
      <c r="A137" s="38">
        <v>670000</v>
      </c>
      <c r="B137" s="36">
        <v>1929</v>
      </c>
      <c r="C137" s="59">
        <v>1544</v>
      </c>
      <c r="D137" s="39">
        <v>2104</v>
      </c>
      <c r="E137" s="48">
        <v>1375</v>
      </c>
      <c r="G137" s="8"/>
    </row>
    <row r="138" spans="1:7" ht="12.75">
      <c r="A138" s="38">
        <v>675000</v>
      </c>
      <c r="B138" s="36">
        <v>1940</v>
      </c>
      <c r="C138" s="59">
        <v>1552</v>
      </c>
      <c r="D138" s="39">
        <v>2115</v>
      </c>
      <c r="E138" s="48">
        <v>1381</v>
      </c>
      <c r="G138" s="8"/>
    </row>
    <row r="139" spans="1:7" ht="12.75">
      <c r="A139" s="38">
        <v>680000</v>
      </c>
      <c r="B139" s="36">
        <v>1950</v>
      </c>
      <c r="C139" s="59">
        <v>1560</v>
      </c>
      <c r="D139" s="39">
        <v>2126</v>
      </c>
      <c r="E139" s="48">
        <v>1388</v>
      </c>
      <c r="G139" s="8"/>
    </row>
    <row r="140" spans="1:7" ht="12.75">
      <c r="A140" s="38">
        <v>685000</v>
      </c>
      <c r="B140" s="36">
        <v>1961</v>
      </c>
      <c r="C140" s="59">
        <v>1569</v>
      </c>
      <c r="D140" s="39">
        <v>2137</v>
      </c>
      <c r="E140" s="48">
        <v>1394</v>
      </c>
      <c r="G140" s="8"/>
    </row>
    <row r="141" spans="1:7" ht="12.75">
      <c r="A141" s="38">
        <v>690000</v>
      </c>
      <c r="B141" s="36">
        <v>1971</v>
      </c>
      <c r="C141" s="59">
        <v>1577</v>
      </c>
      <c r="D141" s="39">
        <v>2148</v>
      </c>
      <c r="E141" s="48">
        <v>1400</v>
      </c>
      <c r="G141" s="8"/>
    </row>
    <row r="142" spans="1:7" ht="12.75">
      <c r="A142" s="38">
        <v>695000</v>
      </c>
      <c r="B142" s="36">
        <v>1982</v>
      </c>
      <c r="C142" s="59">
        <v>1586</v>
      </c>
      <c r="D142" s="39">
        <v>2159</v>
      </c>
      <c r="E142" s="48">
        <v>1406</v>
      </c>
      <c r="G142" s="8"/>
    </row>
    <row r="143" spans="1:7" ht="12.75">
      <c r="A143" s="38">
        <v>700000</v>
      </c>
      <c r="B143" s="36">
        <v>1992</v>
      </c>
      <c r="C143" s="59">
        <v>1594</v>
      </c>
      <c r="D143" s="39">
        <v>2170</v>
      </c>
      <c r="E143" s="48">
        <v>1413</v>
      </c>
      <c r="G143" s="8"/>
    </row>
    <row r="144" spans="1:7" ht="12.75">
      <c r="A144" s="38">
        <v>705000</v>
      </c>
      <c r="B144" s="36">
        <v>2003</v>
      </c>
      <c r="C144" s="59">
        <v>1603</v>
      </c>
      <c r="D144" s="39">
        <v>2181</v>
      </c>
      <c r="E144" s="48">
        <v>1419</v>
      </c>
      <c r="G144" s="8"/>
    </row>
    <row r="145" spans="1:7" ht="12.75">
      <c r="A145" s="38">
        <v>710000</v>
      </c>
      <c r="B145" s="36">
        <v>2013</v>
      </c>
      <c r="C145" s="59">
        <v>1611</v>
      </c>
      <c r="D145" s="39">
        <v>2192</v>
      </c>
      <c r="E145" s="48">
        <v>1425</v>
      </c>
      <c r="G145" s="8"/>
    </row>
    <row r="146" spans="1:7" ht="12.75">
      <c r="A146" s="38">
        <v>715000</v>
      </c>
      <c r="B146" s="36">
        <v>2024</v>
      </c>
      <c r="C146" s="59">
        <v>1620</v>
      </c>
      <c r="D146" s="39">
        <v>2203</v>
      </c>
      <c r="E146" s="48">
        <v>1431</v>
      </c>
      <c r="G146" s="8"/>
    </row>
    <row r="147" spans="1:7" ht="12.75">
      <c r="A147" s="38">
        <v>720000</v>
      </c>
      <c r="B147" s="36">
        <v>2034</v>
      </c>
      <c r="C147" s="59">
        <v>1628</v>
      </c>
      <c r="D147" s="39">
        <v>2214</v>
      </c>
      <c r="E147" s="48">
        <v>1438</v>
      </c>
      <c r="G147" s="8"/>
    </row>
    <row r="148" spans="1:7" ht="12.75">
      <c r="A148" s="38">
        <v>725000</v>
      </c>
      <c r="B148" s="36">
        <v>2045</v>
      </c>
      <c r="C148" s="59">
        <v>1636</v>
      </c>
      <c r="D148" s="39">
        <v>2225</v>
      </c>
      <c r="E148" s="48">
        <v>1444</v>
      </c>
      <c r="G148" s="8"/>
    </row>
    <row r="149" spans="1:7" ht="12.75">
      <c r="A149" s="38">
        <v>730000</v>
      </c>
      <c r="B149" s="36">
        <v>2055</v>
      </c>
      <c r="C149" s="59">
        <v>1644</v>
      </c>
      <c r="D149" s="39">
        <v>2236</v>
      </c>
      <c r="E149" s="48">
        <v>1450</v>
      </c>
      <c r="G149" s="8"/>
    </row>
    <row r="150" spans="1:7" ht="12.75">
      <c r="A150" s="38">
        <v>735000</v>
      </c>
      <c r="B150" s="36">
        <v>2066</v>
      </c>
      <c r="C150" s="59">
        <v>1653</v>
      </c>
      <c r="D150" s="39">
        <v>2247</v>
      </c>
      <c r="E150" s="48">
        <v>1456</v>
      </c>
      <c r="G150" s="8"/>
    </row>
    <row r="151" spans="1:7" ht="12.75">
      <c r="A151" s="38">
        <v>740000</v>
      </c>
      <c r="B151" s="36">
        <v>2076</v>
      </c>
      <c r="C151" s="59">
        <v>1661</v>
      </c>
      <c r="D151" s="39">
        <v>2258</v>
      </c>
      <c r="E151" s="48">
        <v>1463</v>
      </c>
      <c r="G151" s="8"/>
    </row>
    <row r="152" spans="1:7" ht="12.75">
      <c r="A152" s="38">
        <v>745000</v>
      </c>
      <c r="B152" s="36">
        <v>2087</v>
      </c>
      <c r="C152" s="59">
        <v>1670</v>
      </c>
      <c r="D152" s="39">
        <v>2269</v>
      </c>
      <c r="E152" s="48">
        <v>1469</v>
      </c>
      <c r="G152" s="8"/>
    </row>
    <row r="153" spans="1:7" ht="12.75">
      <c r="A153" s="38">
        <v>750000</v>
      </c>
      <c r="B153" s="36">
        <v>2097</v>
      </c>
      <c r="C153" s="59">
        <v>1678</v>
      </c>
      <c r="D153" s="39">
        <v>2280</v>
      </c>
      <c r="E153" s="48">
        <v>1475</v>
      </c>
      <c r="G153" s="8"/>
    </row>
    <row r="154" spans="1:7" ht="12.75">
      <c r="A154" s="38">
        <v>755000</v>
      </c>
      <c r="B154" s="36">
        <v>2108</v>
      </c>
      <c r="C154" s="59">
        <v>1687</v>
      </c>
      <c r="D154" s="39">
        <v>2291</v>
      </c>
      <c r="E154" s="48">
        <v>1481</v>
      </c>
      <c r="G154" s="8"/>
    </row>
    <row r="155" spans="1:7" ht="12.75">
      <c r="A155" s="38">
        <v>760000</v>
      </c>
      <c r="B155" s="36">
        <v>2118</v>
      </c>
      <c r="C155" s="59">
        <v>1695</v>
      </c>
      <c r="D155" s="39">
        <v>2302</v>
      </c>
      <c r="E155" s="48">
        <v>1488</v>
      </c>
      <c r="G155" s="8"/>
    </row>
    <row r="156" spans="1:7" ht="12.75">
      <c r="A156" s="38">
        <v>765000</v>
      </c>
      <c r="B156" s="36">
        <v>2129</v>
      </c>
      <c r="C156" s="59">
        <v>1704</v>
      </c>
      <c r="D156" s="39">
        <v>2313</v>
      </c>
      <c r="E156" s="48">
        <v>1494</v>
      </c>
      <c r="G156" s="8"/>
    </row>
    <row r="157" spans="1:7" ht="12.75">
      <c r="A157" s="38">
        <v>770000</v>
      </c>
      <c r="B157" s="36">
        <v>2139</v>
      </c>
      <c r="C157" s="59">
        <v>1712</v>
      </c>
      <c r="D157" s="39">
        <v>2324</v>
      </c>
      <c r="E157" s="48">
        <v>1500</v>
      </c>
      <c r="G157" s="8"/>
    </row>
    <row r="158" spans="1:7" ht="12.75">
      <c r="A158" s="38">
        <v>775000</v>
      </c>
      <c r="B158" s="36">
        <v>2150</v>
      </c>
      <c r="C158" s="59">
        <v>1720</v>
      </c>
      <c r="D158" s="39">
        <v>2335</v>
      </c>
      <c r="E158" s="48">
        <v>1506</v>
      </c>
      <c r="G158" s="8"/>
    </row>
    <row r="159" spans="1:7" ht="12.75">
      <c r="A159" s="38">
        <v>780000</v>
      </c>
      <c r="B159" s="36">
        <v>2160</v>
      </c>
      <c r="C159" s="59">
        <v>1728</v>
      </c>
      <c r="D159" s="39">
        <v>2346</v>
      </c>
      <c r="E159" s="48">
        <v>1513</v>
      </c>
      <c r="G159" s="8"/>
    </row>
    <row r="160" spans="1:7" ht="12.75">
      <c r="A160" s="38">
        <v>785000</v>
      </c>
      <c r="B160" s="36">
        <v>2171</v>
      </c>
      <c r="C160" s="59">
        <v>1737</v>
      </c>
      <c r="D160" s="40">
        <v>2357</v>
      </c>
      <c r="E160" s="48">
        <v>1519</v>
      </c>
      <c r="G160" s="8"/>
    </row>
    <row r="161" spans="1:7" ht="12.75">
      <c r="A161" s="38">
        <v>790000</v>
      </c>
      <c r="B161" s="36">
        <v>2181</v>
      </c>
      <c r="C161" s="59">
        <v>1745</v>
      </c>
      <c r="D161" s="40">
        <v>2368</v>
      </c>
      <c r="E161" s="49">
        <v>1525</v>
      </c>
      <c r="G161" s="8"/>
    </row>
    <row r="162" spans="1:7" ht="12.75">
      <c r="A162" s="38">
        <v>795000</v>
      </c>
      <c r="B162" s="36">
        <v>2192</v>
      </c>
      <c r="C162" s="59">
        <v>1754</v>
      </c>
      <c r="D162" s="40">
        <v>2379</v>
      </c>
      <c r="E162" s="49">
        <v>1531</v>
      </c>
      <c r="G162" s="8"/>
    </row>
    <row r="163" spans="1:7" ht="12.75">
      <c r="A163" s="38">
        <v>800000</v>
      </c>
      <c r="B163" s="36">
        <v>2202</v>
      </c>
      <c r="C163" s="59">
        <v>1762</v>
      </c>
      <c r="D163" s="40">
        <v>2390</v>
      </c>
      <c r="E163" s="49">
        <v>1538</v>
      </c>
      <c r="G163" s="8"/>
    </row>
    <row r="164" spans="1:7" ht="12.75">
      <c r="A164" s="38">
        <v>805000</v>
      </c>
      <c r="B164" s="36">
        <v>2213</v>
      </c>
      <c r="C164" s="59">
        <v>1771</v>
      </c>
      <c r="D164" s="40">
        <v>2401</v>
      </c>
      <c r="E164" s="49">
        <v>1543</v>
      </c>
      <c r="G164" s="8"/>
    </row>
    <row r="165" spans="1:7" ht="12.75">
      <c r="A165" s="38">
        <v>810000</v>
      </c>
      <c r="B165" s="36">
        <v>2223</v>
      </c>
      <c r="C165" s="59">
        <v>1779</v>
      </c>
      <c r="D165" s="40">
        <v>2412</v>
      </c>
      <c r="E165" s="49">
        <v>1548</v>
      </c>
      <c r="G165" s="8"/>
    </row>
    <row r="166" spans="1:7" ht="12.75">
      <c r="A166" s="38">
        <v>815000</v>
      </c>
      <c r="B166" s="36">
        <v>2234</v>
      </c>
      <c r="C166" s="59">
        <v>1788</v>
      </c>
      <c r="D166" s="40">
        <v>2423</v>
      </c>
      <c r="E166" s="49">
        <v>1553</v>
      </c>
      <c r="G166" s="8"/>
    </row>
    <row r="167" spans="1:7" ht="12.75">
      <c r="A167" s="38">
        <v>820000</v>
      </c>
      <c r="B167" s="36">
        <v>2244</v>
      </c>
      <c r="C167" s="59">
        <v>1796</v>
      </c>
      <c r="D167" s="40">
        <v>2434</v>
      </c>
      <c r="E167" s="49">
        <v>1558</v>
      </c>
      <c r="G167" s="8"/>
    </row>
    <row r="168" spans="1:7" ht="12.75">
      <c r="A168" s="38">
        <v>825000</v>
      </c>
      <c r="B168" s="36">
        <v>2255</v>
      </c>
      <c r="C168" s="59">
        <v>1804</v>
      </c>
      <c r="D168" s="40">
        <v>2445</v>
      </c>
      <c r="E168" s="49">
        <v>1563</v>
      </c>
      <c r="G168" s="8"/>
    </row>
    <row r="169" spans="1:7" ht="12.75">
      <c r="A169" s="38">
        <v>830000</v>
      </c>
      <c r="B169" s="36">
        <v>2265</v>
      </c>
      <c r="C169" s="59">
        <v>1812</v>
      </c>
      <c r="D169" s="40">
        <v>2456</v>
      </c>
      <c r="E169" s="49">
        <v>1568</v>
      </c>
      <c r="G169" s="8"/>
    </row>
    <row r="170" spans="1:7" ht="12.75">
      <c r="A170" s="38">
        <v>835000</v>
      </c>
      <c r="B170" s="36">
        <v>2276</v>
      </c>
      <c r="C170" s="59">
        <v>1821</v>
      </c>
      <c r="D170" s="40">
        <v>2467</v>
      </c>
      <c r="E170" s="49">
        <v>1573</v>
      </c>
      <c r="G170" s="8"/>
    </row>
    <row r="171" spans="1:7" ht="12.75">
      <c r="A171" s="38">
        <v>840000</v>
      </c>
      <c r="B171" s="36">
        <v>2286</v>
      </c>
      <c r="C171" s="59">
        <v>1829</v>
      </c>
      <c r="D171" s="40">
        <v>2478</v>
      </c>
      <c r="E171" s="49">
        <v>1578</v>
      </c>
      <c r="G171" s="8"/>
    </row>
    <row r="172" spans="1:7" ht="12.75">
      <c r="A172" s="38">
        <v>845000</v>
      </c>
      <c r="B172" s="36">
        <v>2297</v>
      </c>
      <c r="C172" s="59">
        <v>1838</v>
      </c>
      <c r="D172" s="40">
        <v>2489</v>
      </c>
      <c r="E172" s="49">
        <v>1583</v>
      </c>
      <c r="G172" s="8"/>
    </row>
    <row r="173" spans="1:7" ht="12.75">
      <c r="A173" s="38">
        <v>850000</v>
      </c>
      <c r="B173" s="36">
        <v>2307</v>
      </c>
      <c r="C173" s="59">
        <v>1846</v>
      </c>
      <c r="D173" s="40">
        <v>2500</v>
      </c>
      <c r="E173" s="49">
        <v>1588</v>
      </c>
      <c r="G173" s="8"/>
    </row>
    <row r="174" spans="1:7" ht="12.75">
      <c r="A174" s="38">
        <v>855000</v>
      </c>
      <c r="B174" s="36">
        <v>2318</v>
      </c>
      <c r="C174" s="59">
        <v>1855</v>
      </c>
      <c r="D174" s="40">
        <v>2511</v>
      </c>
      <c r="E174" s="49">
        <v>1593</v>
      </c>
      <c r="G174" s="8"/>
    </row>
    <row r="175" spans="1:7" ht="12.75">
      <c r="A175" s="38">
        <v>860000</v>
      </c>
      <c r="B175" s="36">
        <v>2328</v>
      </c>
      <c r="C175" s="59">
        <v>1863</v>
      </c>
      <c r="D175" s="40">
        <v>2522</v>
      </c>
      <c r="E175" s="49">
        <v>1598</v>
      </c>
      <c r="G175" s="8"/>
    </row>
    <row r="176" spans="1:7" ht="12.75">
      <c r="A176" s="38">
        <v>865000</v>
      </c>
      <c r="B176" s="36">
        <v>2339</v>
      </c>
      <c r="C176" s="59">
        <v>1872</v>
      </c>
      <c r="D176" s="40">
        <v>2533</v>
      </c>
      <c r="E176" s="49">
        <v>1603</v>
      </c>
      <c r="G176" s="8"/>
    </row>
    <row r="177" spans="1:7" ht="12.75">
      <c r="A177" s="38">
        <v>870000</v>
      </c>
      <c r="B177" s="36">
        <v>2349</v>
      </c>
      <c r="C177" s="59">
        <v>1880</v>
      </c>
      <c r="D177" s="40">
        <v>2544</v>
      </c>
      <c r="E177" s="49">
        <v>1608</v>
      </c>
      <c r="G177" s="8"/>
    </row>
    <row r="178" spans="1:7" ht="12.75">
      <c r="A178" s="38">
        <v>875000</v>
      </c>
      <c r="B178" s="36">
        <v>2360</v>
      </c>
      <c r="C178" s="59">
        <v>1888</v>
      </c>
      <c r="D178" s="40">
        <v>2555</v>
      </c>
      <c r="E178" s="49">
        <v>1613</v>
      </c>
      <c r="G178" s="8"/>
    </row>
    <row r="179" spans="1:7" ht="12.75">
      <c r="A179" s="38">
        <v>880000</v>
      </c>
      <c r="B179" s="36">
        <v>2370</v>
      </c>
      <c r="C179" s="59">
        <v>1896</v>
      </c>
      <c r="D179" s="40">
        <v>2566</v>
      </c>
      <c r="E179" s="49">
        <v>1618</v>
      </c>
      <c r="G179" s="8"/>
    </row>
    <row r="180" spans="1:7" ht="12.75">
      <c r="A180" s="38">
        <v>885000</v>
      </c>
      <c r="B180" s="36">
        <v>2381</v>
      </c>
      <c r="C180" s="59">
        <v>1905</v>
      </c>
      <c r="D180" s="40">
        <v>2577</v>
      </c>
      <c r="E180" s="49">
        <v>1623</v>
      </c>
      <c r="G180" s="8"/>
    </row>
    <row r="181" spans="1:7" ht="12.75">
      <c r="A181" s="38">
        <v>890000</v>
      </c>
      <c r="B181" s="36">
        <v>2391</v>
      </c>
      <c r="C181" s="59">
        <v>1913</v>
      </c>
      <c r="D181" s="40">
        <v>2588</v>
      </c>
      <c r="E181" s="49">
        <v>1628</v>
      </c>
      <c r="G181" s="8"/>
    </row>
    <row r="182" spans="1:7" ht="12.75">
      <c r="A182" s="38">
        <v>895000</v>
      </c>
      <c r="B182" s="36">
        <v>2402</v>
      </c>
      <c r="C182" s="59">
        <v>1922</v>
      </c>
      <c r="D182" s="40">
        <v>2599</v>
      </c>
      <c r="E182" s="49">
        <v>1633</v>
      </c>
      <c r="G182" s="8"/>
    </row>
    <row r="183" spans="1:7" ht="12.75">
      <c r="A183" s="38">
        <v>900000</v>
      </c>
      <c r="B183" s="36">
        <v>2412</v>
      </c>
      <c r="C183" s="59">
        <v>1930</v>
      </c>
      <c r="D183" s="40">
        <v>2610</v>
      </c>
      <c r="E183" s="49">
        <v>1638</v>
      </c>
      <c r="G183" s="8"/>
    </row>
    <row r="184" spans="1:7" ht="12.75">
      <c r="A184" s="38">
        <v>905000</v>
      </c>
      <c r="B184" s="36">
        <v>2423</v>
      </c>
      <c r="C184" s="59">
        <v>1939</v>
      </c>
      <c r="D184" s="40">
        <v>2621</v>
      </c>
      <c r="E184" s="49">
        <v>1643</v>
      </c>
      <c r="G184" s="8"/>
    </row>
    <row r="185" spans="1:7" ht="12.75">
      <c r="A185" s="38">
        <v>910000</v>
      </c>
      <c r="B185" s="36">
        <v>2433</v>
      </c>
      <c r="C185" s="59">
        <v>1947</v>
      </c>
      <c r="D185" s="40">
        <v>2632</v>
      </c>
      <c r="E185" s="49">
        <v>1648</v>
      </c>
      <c r="G185" s="8"/>
    </row>
    <row r="186" spans="1:7" ht="12.75">
      <c r="A186" s="38">
        <v>915000</v>
      </c>
      <c r="B186" s="36">
        <v>2444</v>
      </c>
      <c r="C186" s="59">
        <v>1956</v>
      </c>
      <c r="D186" s="40">
        <v>2643</v>
      </c>
      <c r="E186" s="49">
        <v>1653</v>
      </c>
      <c r="G186" s="8"/>
    </row>
    <row r="187" spans="1:7" ht="12.75">
      <c r="A187" s="38">
        <v>920000</v>
      </c>
      <c r="B187" s="36">
        <v>2454</v>
      </c>
      <c r="C187" s="59">
        <v>1964</v>
      </c>
      <c r="D187" s="40">
        <v>2654</v>
      </c>
      <c r="E187" s="49">
        <v>1658</v>
      </c>
      <c r="G187" s="8"/>
    </row>
    <row r="188" spans="1:7" ht="12.75">
      <c r="A188" s="38">
        <v>925000</v>
      </c>
      <c r="B188" s="36">
        <v>2465</v>
      </c>
      <c r="C188" s="59">
        <v>1972</v>
      </c>
      <c r="D188" s="40">
        <v>2665</v>
      </c>
      <c r="E188" s="49">
        <v>1663</v>
      </c>
      <c r="G188" s="8"/>
    </row>
    <row r="189" spans="1:7" ht="12.75">
      <c r="A189" s="38">
        <v>930000</v>
      </c>
      <c r="B189" s="36">
        <v>2475</v>
      </c>
      <c r="C189" s="59">
        <v>1980</v>
      </c>
      <c r="D189" s="40">
        <v>2676</v>
      </c>
      <c r="E189" s="49">
        <v>1668</v>
      </c>
      <c r="G189" s="8"/>
    </row>
    <row r="190" spans="1:7" ht="12.75">
      <c r="A190" s="38">
        <v>935000</v>
      </c>
      <c r="B190" s="36">
        <v>2486</v>
      </c>
      <c r="C190" s="59">
        <v>1989</v>
      </c>
      <c r="D190" s="40">
        <v>2687</v>
      </c>
      <c r="E190" s="49">
        <v>1673</v>
      </c>
      <c r="G190" s="8"/>
    </row>
    <row r="191" spans="1:7" ht="12.75">
      <c r="A191" s="38">
        <v>940000</v>
      </c>
      <c r="B191" s="36">
        <v>2496</v>
      </c>
      <c r="C191" s="59">
        <v>1997</v>
      </c>
      <c r="D191" s="40">
        <v>2698</v>
      </c>
      <c r="E191" s="49">
        <v>1678</v>
      </c>
      <c r="G191" s="8"/>
    </row>
    <row r="192" spans="1:7" ht="12.75">
      <c r="A192" s="38">
        <v>945000</v>
      </c>
      <c r="B192" s="36">
        <v>2507</v>
      </c>
      <c r="C192" s="59">
        <v>2006</v>
      </c>
      <c r="D192" s="40">
        <v>2709</v>
      </c>
      <c r="E192" s="49">
        <v>1683</v>
      </c>
      <c r="G192" s="8"/>
    </row>
    <row r="193" spans="1:7" ht="12.75">
      <c r="A193" s="38">
        <v>950000</v>
      </c>
      <c r="B193" s="36">
        <v>2517</v>
      </c>
      <c r="C193" s="59">
        <v>2014</v>
      </c>
      <c r="D193" s="40">
        <v>2720</v>
      </c>
      <c r="E193" s="49">
        <v>1688</v>
      </c>
      <c r="G193" s="8"/>
    </row>
    <row r="194" spans="1:7" ht="12.75">
      <c r="A194" s="38">
        <v>955000</v>
      </c>
      <c r="B194" s="36">
        <v>2528</v>
      </c>
      <c r="C194" s="59">
        <v>2023</v>
      </c>
      <c r="D194" s="40">
        <v>2731</v>
      </c>
      <c r="E194" s="49">
        <v>1693</v>
      </c>
      <c r="G194" s="8"/>
    </row>
    <row r="195" spans="1:7" ht="12.75">
      <c r="A195" s="38">
        <v>960000</v>
      </c>
      <c r="B195" s="36">
        <v>2538</v>
      </c>
      <c r="C195" s="59">
        <v>2031</v>
      </c>
      <c r="D195" s="40">
        <v>2742</v>
      </c>
      <c r="E195" s="49">
        <v>1698</v>
      </c>
      <c r="G195" s="8"/>
    </row>
    <row r="196" spans="1:7" ht="12.75">
      <c r="A196" s="38">
        <v>965000</v>
      </c>
      <c r="B196" s="36">
        <v>2549</v>
      </c>
      <c r="C196" s="59">
        <v>2040</v>
      </c>
      <c r="D196" s="40">
        <v>2753</v>
      </c>
      <c r="E196" s="49">
        <v>1703</v>
      </c>
      <c r="G196" s="8"/>
    </row>
    <row r="197" spans="1:7" ht="12.75">
      <c r="A197" s="38">
        <v>970000</v>
      </c>
      <c r="B197" s="36">
        <v>2559</v>
      </c>
      <c r="C197" s="59">
        <v>2048</v>
      </c>
      <c r="D197" s="40">
        <v>2764</v>
      </c>
      <c r="E197" s="49">
        <v>1708</v>
      </c>
      <c r="G197" s="8"/>
    </row>
    <row r="198" spans="1:7" ht="12.75">
      <c r="A198" s="38">
        <v>975000</v>
      </c>
      <c r="B198" s="36">
        <v>2570</v>
      </c>
      <c r="C198" s="59">
        <v>2056</v>
      </c>
      <c r="D198" s="39">
        <v>2775</v>
      </c>
      <c r="E198" s="48">
        <v>1713</v>
      </c>
      <c r="G198" s="8"/>
    </row>
    <row r="199" spans="1:7" ht="12.75">
      <c r="A199" s="38">
        <v>980000</v>
      </c>
      <c r="B199" s="36">
        <v>2580</v>
      </c>
      <c r="C199" s="59">
        <v>2064</v>
      </c>
      <c r="D199" s="39">
        <v>2786</v>
      </c>
      <c r="E199" s="48">
        <v>1718</v>
      </c>
      <c r="G199" s="8"/>
    </row>
    <row r="200" spans="1:7" ht="12.75">
      <c r="A200" s="38">
        <v>985000</v>
      </c>
      <c r="B200" s="36">
        <v>2591</v>
      </c>
      <c r="C200" s="59">
        <v>2073</v>
      </c>
      <c r="D200" s="39">
        <v>2797</v>
      </c>
      <c r="E200" s="48">
        <v>1723</v>
      </c>
      <c r="G200" s="8"/>
    </row>
    <row r="201" spans="1:7" ht="12.75">
      <c r="A201" s="38">
        <v>990000</v>
      </c>
      <c r="B201" s="36">
        <v>2601</v>
      </c>
      <c r="C201" s="59">
        <v>2081</v>
      </c>
      <c r="D201" s="39">
        <v>2808</v>
      </c>
      <c r="E201" s="48">
        <v>1728</v>
      </c>
      <c r="G201" s="8"/>
    </row>
    <row r="202" spans="1:7" ht="12.75">
      <c r="A202" s="38">
        <v>995000</v>
      </c>
      <c r="B202" s="36">
        <v>2612</v>
      </c>
      <c r="C202" s="59">
        <v>2090</v>
      </c>
      <c r="D202" s="39">
        <v>2819</v>
      </c>
      <c r="E202" s="48">
        <v>1733</v>
      </c>
      <c r="G202" s="8"/>
    </row>
    <row r="203" spans="1:7" ht="12.75">
      <c r="A203" s="38">
        <v>1000000</v>
      </c>
      <c r="B203" s="36">
        <v>2622</v>
      </c>
      <c r="C203" s="59">
        <v>2098</v>
      </c>
      <c r="D203" s="39">
        <v>2830</v>
      </c>
      <c r="E203" s="48">
        <v>1738</v>
      </c>
      <c r="G203" s="8"/>
    </row>
    <row r="204" spans="1:5" ht="12.75">
      <c r="A204" s="38">
        <v>1005000</v>
      </c>
      <c r="B204" s="32"/>
      <c r="C204" s="59">
        <v>0</v>
      </c>
      <c r="D204" s="39">
        <v>2838</v>
      </c>
      <c r="E204" s="48">
        <v>1740</v>
      </c>
    </row>
    <row r="205" spans="1:5" ht="12.75">
      <c r="A205" s="38">
        <v>1010000</v>
      </c>
      <c r="B205" s="32"/>
      <c r="C205" s="59">
        <v>0</v>
      </c>
      <c r="D205" s="39">
        <v>2847</v>
      </c>
      <c r="E205" s="48">
        <v>1743</v>
      </c>
    </row>
    <row r="206" spans="1:5" ht="12.75">
      <c r="A206" s="38">
        <v>1015000</v>
      </c>
      <c r="B206" s="32"/>
      <c r="C206" s="59">
        <v>0</v>
      </c>
      <c r="D206" s="39">
        <v>2856</v>
      </c>
      <c r="E206" s="48">
        <v>1745</v>
      </c>
    </row>
    <row r="207" spans="1:5" ht="12.75">
      <c r="A207" s="38">
        <v>1020000</v>
      </c>
      <c r="B207" s="32"/>
      <c r="C207" s="59">
        <v>0</v>
      </c>
      <c r="D207" s="39">
        <v>2864</v>
      </c>
      <c r="E207" s="48">
        <v>1748</v>
      </c>
    </row>
    <row r="208" spans="1:5" ht="12.75">
      <c r="A208" s="38">
        <v>1025000</v>
      </c>
      <c r="B208" s="32"/>
      <c r="C208" s="59">
        <v>0</v>
      </c>
      <c r="D208" s="39">
        <v>2873</v>
      </c>
      <c r="E208" s="48">
        <v>1750</v>
      </c>
    </row>
    <row r="209" spans="1:5" ht="12.75">
      <c r="A209" s="38">
        <v>1030000</v>
      </c>
      <c r="B209" s="32"/>
      <c r="C209" s="59">
        <v>0</v>
      </c>
      <c r="D209" s="39">
        <v>2881</v>
      </c>
      <c r="E209" s="48">
        <v>1753</v>
      </c>
    </row>
    <row r="210" spans="1:5" ht="12.75">
      <c r="A210" s="38">
        <v>1035000</v>
      </c>
      <c r="B210" s="32"/>
      <c r="C210" s="59">
        <v>0</v>
      </c>
      <c r="D210" s="39">
        <v>2890</v>
      </c>
      <c r="E210" s="48">
        <v>1755</v>
      </c>
    </row>
    <row r="211" spans="1:5" ht="12.75">
      <c r="A211" s="38">
        <v>1040000</v>
      </c>
      <c r="B211" s="32"/>
      <c r="C211" s="59">
        <v>0</v>
      </c>
      <c r="D211" s="39">
        <v>2898</v>
      </c>
      <c r="E211" s="48">
        <v>1758</v>
      </c>
    </row>
    <row r="212" spans="1:5" ht="12.75">
      <c r="A212" s="38">
        <v>1045000</v>
      </c>
      <c r="B212" s="32"/>
      <c r="C212" s="59">
        <v>0</v>
      </c>
      <c r="D212" s="39">
        <v>2907</v>
      </c>
      <c r="E212" s="48">
        <v>1760</v>
      </c>
    </row>
    <row r="213" spans="1:5" ht="12.75">
      <c r="A213" s="38">
        <v>1050000</v>
      </c>
      <c r="B213" s="32"/>
      <c r="C213" s="59">
        <v>0</v>
      </c>
      <c r="D213" s="39">
        <v>2915</v>
      </c>
      <c r="E213" s="48">
        <v>1763</v>
      </c>
    </row>
    <row r="214" spans="1:5" ht="12.75">
      <c r="A214" s="38">
        <v>1055000</v>
      </c>
      <c r="B214" s="32"/>
      <c r="C214" s="59">
        <v>0</v>
      </c>
      <c r="D214" s="39">
        <v>2924</v>
      </c>
      <c r="E214" s="48">
        <v>1765</v>
      </c>
    </row>
    <row r="215" spans="1:5" ht="12.75">
      <c r="A215" s="38">
        <v>1060000</v>
      </c>
      <c r="B215" s="32"/>
      <c r="C215" s="59">
        <v>0</v>
      </c>
      <c r="D215" s="39">
        <v>2932</v>
      </c>
      <c r="E215" s="48">
        <v>1768</v>
      </c>
    </row>
    <row r="216" spans="1:5" ht="12.75">
      <c r="A216" s="38">
        <v>1065000</v>
      </c>
      <c r="B216" s="32"/>
      <c r="C216" s="59">
        <v>0</v>
      </c>
      <c r="D216" s="39">
        <v>2941</v>
      </c>
      <c r="E216" s="48">
        <v>1770</v>
      </c>
    </row>
    <row r="217" spans="1:5" ht="12.75">
      <c r="A217" s="38">
        <v>1070000</v>
      </c>
      <c r="B217" s="32"/>
      <c r="C217" s="59">
        <v>0</v>
      </c>
      <c r="D217" s="39">
        <v>2950</v>
      </c>
      <c r="E217" s="48">
        <v>1773</v>
      </c>
    </row>
    <row r="218" spans="1:5" ht="12.75">
      <c r="A218" s="38">
        <v>1075000</v>
      </c>
      <c r="B218" s="32"/>
      <c r="C218" s="59">
        <v>0</v>
      </c>
      <c r="D218" s="39">
        <v>2958</v>
      </c>
      <c r="E218" s="48">
        <v>1775</v>
      </c>
    </row>
    <row r="219" spans="1:5" ht="12.75">
      <c r="A219" s="38">
        <v>1080000</v>
      </c>
      <c r="B219" s="32"/>
      <c r="C219" s="59">
        <v>0</v>
      </c>
      <c r="D219" s="39">
        <v>2966</v>
      </c>
      <c r="E219" s="48">
        <v>1778</v>
      </c>
    </row>
    <row r="220" spans="1:5" ht="12.75">
      <c r="A220" s="38">
        <v>1085000</v>
      </c>
      <c r="B220" s="32"/>
      <c r="C220" s="59">
        <v>0</v>
      </c>
      <c r="D220" s="39">
        <v>2975</v>
      </c>
      <c r="E220" s="48">
        <v>1780</v>
      </c>
    </row>
    <row r="221" spans="1:5" ht="12.75">
      <c r="A221" s="38">
        <v>1090000</v>
      </c>
      <c r="B221" s="32"/>
      <c r="C221" s="59">
        <v>0</v>
      </c>
      <c r="D221" s="39">
        <v>2984</v>
      </c>
      <c r="E221" s="48">
        <v>1783</v>
      </c>
    </row>
    <row r="222" spans="1:5" ht="12.75">
      <c r="A222" s="38">
        <v>1095000</v>
      </c>
      <c r="B222" s="32"/>
      <c r="C222" s="59">
        <v>0</v>
      </c>
      <c r="D222" s="39">
        <v>2992</v>
      </c>
      <c r="E222" s="48">
        <v>1785</v>
      </c>
    </row>
    <row r="223" spans="1:5" ht="12.75">
      <c r="A223" s="38">
        <v>1100000</v>
      </c>
      <c r="B223" s="32"/>
      <c r="C223" s="59">
        <v>0</v>
      </c>
      <c r="D223" s="39">
        <v>3000</v>
      </c>
      <c r="E223" s="48">
        <v>1788</v>
      </c>
    </row>
    <row r="224" spans="1:5" ht="12.75">
      <c r="A224" s="38">
        <v>1105000</v>
      </c>
      <c r="B224" s="32"/>
      <c r="C224" s="59">
        <v>0</v>
      </c>
      <c r="D224" s="39">
        <v>3009</v>
      </c>
      <c r="E224" s="48">
        <v>1790</v>
      </c>
    </row>
    <row r="225" spans="1:5" ht="12.75">
      <c r="A225" s="38">
        <v>1110000</v>
      </c>
      <c r="B225" s="32"/>
      <c r="C225" s="59">
        <v>0</v>
      </c>
      <c r="D225" s="39">
        <v>3018</v>
      </c>
      <c r="E225" s="48">
        <v>1793</v>
      </c>
    </row>
    <row r="226" spans="1:5" ht="12.75">
      <c r="A226" s="38">
        <v>1115000</v>
      </c>
      <c r="B226" s="32"/>
      <c r="C226" s="59">
        <v>0</v>
      </c>
      <c r="D226" s="39">
        <v>3027</v>
      </c>
      <c r="E226" s="48">
        <v>1795</v>
      </c>
    </row>
    <row r="227" spans="1:5" ht="12.75">
      <c r="A227" s="38">
        <v>1120000</v>
      </c>
      <c r="B227" s="32"/>
      <c r="C227" s="59">
        <v>0</v>
      </c>
      <c r="D227" s="39">
        <v>3034</v>
      </c>
      <c r="E227" s="48">
        <v>1798</v>
      </c>
    </row>
    <row r="228" spans="1:5" ht="12.75">
      <c r="A228" s="38">
        <v>1125000</v>
      </c>
      <c r="B228" s="32"/>
      <c r="C228" s="59">
        <v>0</v>
      </c>
      <c r="D228" s="39">
        <v>3043</v>
      </c>
      <c r="E228" s="48">
        <v>1800</v>
      </c>
    </row>
    <row r="229" spans="1:5" ht="12.75">
      <c r="A229" s="38">
        <v>1130000</v>
      </c>
      <c r="B229" s="32"/>
      <c r="C229" s="59">
        <v>0</v>
      </c>
      <c r="D229" s="39">
        <v>3052</v>
      </c>
      <c r="E229" s="48">
        <v>1803</v>
      </c>
    </row>
    <row r="230" spans="1:5" ht="12.75">
      <c r="A230" s="38">
        <v>1135000</v>
      </c>
      <c r="B230" s="32"/>
      <c r="C230" s="59">
        <v>0</v>
      </c>
      <c r="D230" s="39">
        <v>3061</v>
      </c>
      <c r="E230" s="48">
        <v>1805</v>
      </c>
    </row>
    <row r="231" spans="1:5" ht="12.75">
      <c r="A231" s="38">
        <v>1140000</v>
      </c>
      <c r="B231" s="32"/>
      <c r="C231" s="59">
        <v>0</v>
      </c>
      <c r="D231" s="39">
        <v>3068</v>
      </c>
      <c r="E231" s="48">
        <v>1808</v>
      </c>
    </row>
    <row r="232" spans="1:5" ht="12.75">
      <c r="A232" s="38">
        <v>1145000</v>
      </c>
      <c r="B232" s="32"/>
      <c r="C232" s="59">
        <v>0</v>
      </c>
      <c r="D232" s="39">
        <v>3077</v>
      </c>
      <c r="E232" s="48">
        <v>1810</v>
      </c>
    </row>
    <row r="233" spans="1:5" ht="12.75">
      <c r="A233" s="38">
        <v>1150000</v>
      </c>
      <c r="B233" s="32"/>
      <c r="C233" s="59">
        <v>0</v>
      </c>
      <c r="D233" s="39">
        <v>3086</v>
      </c>
      <c r="E233" s="48">
        <v>1813</v>
      </c>
    </row>
    <row r="234" spans="1:5" ht="12.75">
      <c r="A234" s="38">
        <v>1155000</v>
      </c>
      <c r="B234" s="32"/>
      <c r="C234" s="59">
        <v>0</v>
      </c>
      <c r="D234" s="39">
        <v>3095</v>
      </c>
      <c r="E234" s="48">
        <v>1815</v>
      </c>
    </row>
    <row r="235" spans="1:5" ht="12.75">
      <c r="A235" s="38">
        <v>1160000</v>
      </c>
      <c r="B235" s="32"/>
      <c r="C235" s="59">
        <v>0</v>
      </c>
      <c r="D235" s="39">
        <v>3102</v>
      </c>
      <c r="E235" s="48">
        <v>1818</v>
      </c>
    </row>
    <row r="236" spans="1:5" ht="12.75">
      <c r="A236" s="38">
        <v>1165000</v>
      </c>
      <c r="B236" s="32"/>
      <c r="C236" s="59">
        <v>0</v>
      </c>
      <c r="D236" s="39">
        <v>3111</v>
      </c>
      <c r="E236" s="48">
        <v>1820</v>
      </c>
    </row>
    <row r="237" spans="1:5" ht="12.75">
      <c r="A237" s="38">
        <v>1170000</v>
      </c>
      <c r="B237" s="32"/>
      <c r="C237" s="59">
        <v>0</v>
      </c>
      <c r="D237" s="39">
        <v>3120</v>
      </c>
      <c r="E237" s="48">
        <v>1823</v>
      </c>
    </row>
    <row r="238" spans="1:5" ht="12.75">
      <c r="A238" s="38">
        <v>1175000</v>
      </c>
      <c r="B238" s="32"/>
      <c r="C238" s="59">
        <v>0</v>
      </c>
      <c r="D238" s="39">
        <v>3129</v>
      </c>
      <c r="E238" s="48">
        <v>1825</v>
      </c>
    </row>
    <row r="239" spans="1:5" ht="12.75">
      <c r="A239" s="38">
        <v>1180000</v>
      </c>
      <c r="B239" s="32"/>
      <c r="C239" s="59">
        <v>0</v>
      </c>
      <c r="D239" s="39">
        <v>3137</v>
      </c>
      <c r="E239" s="48">
        <v>1828</v>
      </c>
    </row>
    <row r="240" spans="1:5" ht="12.75">
      <c r="A240" s="38">
        <v>1185000</v>
      </c>
      <c r="B240" s="32"/>
      <c r="C240" s="59">
        <v>0</v>
      </c>
      <c r="D240" s="39">
        <v>3145</v>
      </c>
      <c r="E240" s="48">
        <v>1830</v>
      </c>
    </row>
    <row r="241" spans="1:5" ht="12.75">
      <c r="A241" s="38">
        <v>1190000</v>
      </c>
      <c r="B241" s="32"/>
      <c r="C241" s="59">
        <v>0</v>
      </c>
      <c r="D241" s="39">
        <v>3154</v>
      </c>
      <c r="E241" s="48">
        <v>1833</v>
      </c>
    </row>
    <row r="242" spans="1:5" ht="12.75">
      <c r="A242" s="38">
        <v>1195000</v>
      </c>
      <c r="B242" s="32"/>
      <c r="C242" s="59">
        <v>0</v>
      </c>
      <c r="D242" s="39">
        <v>3163</v>
      </c>
      <c r="E242" s="48">
        <v>1835</v>
      </c>
    </row>
    <row r="243" spans="1:5" ht="12.75">
      <c r="A243" s="38">
        <v>1200000</v>
      </c>
      <c r="B243" s="32"/>
      <c r="C243" s="59">
        <v>0</v>
      </c>
      <c r="D243" s="39">
        <v>3171</v>
      </c>
      <c r="E243" s="48">
        <v>1838</v>
      </c>
    </row>
    <row r="244" spans="1:5" ht="12.75">
      <c r="A244" s="38">
        <v>1205000</v>
      </c>
      <c r="B244" s="32"/>
      <c r="C244" s="59">
        <v>0</v>
      </c>
      <c r="D244" s="39">
        <v>3179</v>
      </c>
      <c r="E244" s="48">
        <v>1839</v>
      </c>
    </row>
    <row r="245" spans="1:5" ht="12.75">
      <c r="A245" s="38">
        <v>1210000</v>
      </c>
      <c r="B245" s="32"/>
      <c r="C245" s="59">
        <v>0</v>
      </c>
      <c r="D245" s="39">
        <v>3188</v>
      </c>
      <c r="E245" s="48">
        <v>1840</v>
      </c>
    </row>
    <row r="246" spans="1:5" ht="12.75">
      <c r="A246" s="38">
        <v>1215000</v>
      </c>
      <c r="B246" s="32"/>
      <c r="C246" s="59">
        <v>0</v>
      </c>
      <c r="D246" s="39">
        <v>3197</v>
      </c>
      <c r="E246" s="48">
        <v>1841</v>
      </c>
    </row>
    <row r="247" spans="1:5" ht="12.75">
      <c r="A247" s="38">
        <v>1220000</v>
      </c>
      <c r="B247" s="32"/>
      <c r="C247" s="59">
        <v>0</v>
      </c>
      <c r="D247" s="39">
        <v>3205</v>
      </c>
      <c r="E247" s="48">
        <v>1843</v>
      </c>
    </row>
    <row r="248" spans="1:5" ht="12.75">
      <c r="A248" s="38">
        <v>1225000</v>
      </c>
      <c r="B248" s="32"/>
      <c r="C248" s="59">
        <v>0</v>
      </c>
      <c r="D248" s="39">
        <v>3214</v>
      </c>
      <c r="E248" s="48">
        <v>1844</v>
      </c>
    </row>
    <row r="249" spans="1:5" ht="12.75">
      <c r="A249" s="38">
        <v>1230000</v>
      </c>
      <c r="B249" s="32"/>
      <c r="C249" s="59">
        <v>0</v>
      </c>
      <c r="D249" s="39">
        <v>3222</v>
      </c>
      <c r="E249" s="48">
        <v>1845</v>
      </c>
    </row>
    <row r="250" spans="1:5" ht="12.75">
      <c r="A250" s="38">
        <v>1235000</v>
      </c>
      <c r="B250" s="32"/>
      <c r="C250" s="59">
        <v>0</v>
      </c>
      <c r="D250" s="39">
        <v>3231</v>
      </c>
      <c r="E250" s="48">
        <v>1846</v>
      </c>
    </row>
    <row r="251" spans="1:5" ht="12.75">
      <c r="A251" s="38">
        <v>1240000</v>
      </c>
      <c r="B251" s="32"/>
      <c r="C251" s="59">
        <v>0</v>
      </c>
      <c r="D251" s="39">
        <v>3239</v>
      </c>
      <c r="E251" s="48">
        <v>1848</v>
      </c>
    </row>
    <row r="252" spans="1:5" ht="12.75">
      <c r="A252" s="38">
        <v>1245000</v>
      </c>
      <c r="B252" s="32"/>
      <c r="C252" s="59">
        <v>0</v>
      </c>
      <c r="D252" s="39">
        <v>3248</v>
      </c>
      <c r="E252" s="48">
        <v>1849</v>
      </c>
    </row>
    <row r="253" spans="1:5" ht="12.75">
      <c r="A253" s="38">
        <v>1250000</v>
      </c>
      <c r="B253" s="32"/>
      <c r="C253" s="59">
        <v>0</v>
      </c>
      <c r="D253" s="39">
        <v>3256</v>
      </c>
      <c r="E253" s="48">
        <v>1850</v>
      </c>
    </row>
    <row r="254" spans="1:5" ht="12.75">
      <c r="A254" s="38">
        <v>1255000</v>
      </c>
      <c r="B254" s="32"/>
      <c r="C254" s="59">
        <v>0</v>
      </c>
      <c r="D254" s="39">
        <v>3265</v>
      </c>
      <c r="E254" s="48">
        <v>1851</v>
      </c>
    </row>
    <row r="255" spans="1:5" ht="12.75">
      <c r="A255" s="38">
        <v>1260000</v>
      </c>
      <c r="B255" s="32"/>
      <c r="C255" s="59">
        <v>0</v>
      </c>
      <c r="D255" s="39">
        <v>3273</v>
      </c>
      <c r="E255" s="48">
        <v>1853</v>
      </c>
    </row>
    <row r="256" spans="1:5" ht="12.75">
      <c r="A256" s="38">
        <v>1265000</v>
      </c>
      <c r="B256" s="32"/>
      <c r="C256" s="59">
        <v>0</v>
      </c>
      <c r="D256" s="39">
        <v>3282</v>
      </c>
      <c r="E256" s="48">
        <v>1854</v>
      </c>
    </row>
    <row r="257" spans="1:5" ht="12.75">
      <c r="A257" s="38">
        <v>1270000</v>
      </c>
      <c r="B257" s="32"/>
      <c r="C257" s="59">
        <v>0</v>
      </c>
      <c r="D257" s="39">
        <v>3291</v>
      </c>
      <c r="E257" s="48">
        <v>1855</v>
      </c>
    </row>
    <row r="258" spans="1:5" ht="12.75">
      <c r="A258" s="38">
        <v>1275000</v>
      </c>
      <c r="B258" s="32"/>
      <c r="C258" s="59">
        <v>0</v>
      </c>
      <c r="D258" s="39">
        <v>3299</v>
      </c>
      <c r="E258" s="48">
        <v>1856</v>
      </c>
    </row>
    <row r="259" spans="1:5" ht="12.75">
      <c r="A259" s="38">
        <v>1280000</v>
      </c>
      <c r="B259" s="32"/>
      <c r="C259" s="59">
        <v>0</v>
      </c>
      <c r="D259" s="39">
        <v>3307</v>
      </c>
      <c r="E259" s="48">
        <v>1858</v>
      </c>
    </row>
    <row r="260" spans="1:5" ht="12.75">
      <c r="A260" s="38">
        <v>1285000</v>
      </c>
      <c r="B260" s="32"/>
      <c r="C260" s="59">
        <v>0</v>
      </c>
      <c r="D260" s="39">
        <v>3316</v>
      </c>
      <c r="E260" s="48">
        <v>1859</v>
      </c>
    </row>
    <row r="261" spans="1:5" ht="12.75">
      <c r="A261" s="38">
        <v>1290000</v>
      </c>
      <c r="B261" s="32"/>
      <c r="C261" s="59">
        <v>0</v>
      </c>
      <c r="D261" s="39">
        <v>3325</v>
      </c>
      <c r="E261" s="48">
        <v>1860</v>
      </c>
    </row>
    <row r="262" spans="1:5" ht="12.75">
      <c r="A262" s="38">
        <v>1295000</v>
      </c>
      <c r="B262" s="32"/>
      <c r="C262" s="59">
        <v>0</v>
      </c>
      <c r="D262" s="39">
        <v>3333</v>
      </c>
      <c r="E262" s="48">
        <v>1861</v>
      </c>
    </row>
    <row r="263" spans="1:5" ht="12.75">
      <c r="A263" s="38">
        <v>1300000</v>
      </c>
      <c r="B263" s="32"/>
      <c r="C263" s="59">
        <v>0</v>
      </c>
      <c r="D263" s="39">
        <v>3341</v>
      </c>
      <c r="E263" s="48">
        <v>1863</v>
      </c>
    </row>
    <row r="264" spans="1:5" ht="12.75">
      <c r="A264" s="38">
        <v>1305000</v>
      </c>
      <c r="B264" s="32"/>
      <c r="C264" s="59">
        <v>0</v>
      </c>
      <c r="D264" s="39">
        <v>3350</v>
      </c>
      <c r="E264" s="48">
        <v>1864</v>
      </c>
    </row>
    <row r="265" spans="1:5" ht="12.75">
      <c r="A265" s="38">
        <v>1310000</v>
      </c>
      <c r="B265" s="32"/>
      <c r="C265" s="59">
        <v>0</v>
      </c>
      <c r="D265" s="39">
        <v>3359</v>
      </c>
      <c r="E265" s="48">
        <v>1865</v>
      </c>
    </row>
    <row r="266" spans="1:5" ht="12.75">
      <c r="A266" s="38">
        <v>1315000</v>
      </c>
      <c r="B266" s="32"/>
      <c r="C266" s="59">
        <v>0</v>
      </c>
      <c r="D266" s="39">
        <v>3368</v>
      </c>
      <c r="E266" s="48">
        <v>1866</v>
      </c>
    </row>
    <row r="267" spans="1:5" ht="12.75">
      <c r="A267" s="38">
        <v>1320000</v>
      </c>
      <c r="B267" s="32"/>
      <c r="C267" s="59">
        <v>0</v>
      </c>
      <c r="D267" s="39">
        <v>3375</v>
      </c>
      <c r="E267" s="48">
        <v>1868</v>
      </c>
    </row>
    <row r="268" spans="1:5" ht="12.75">
      <c r="A268" s="38">
        <v>1325000</v>
      </c>
      <c r="B268" s="32"/>
      <c r="C268" s="59">
        <v>0</v>
      </c>
      <c r="D268" s="39">
        <v>3384</v>
      </c>
      <c r="E268" s="48">
        <v>1869</v>
      </c>
    </row>
    <row r="269" spans="1:5" ht="12.75">
      <c r="A269" s="38">
        <v>1330000</v>
      </c>
      <c r="B269" s="32"/>
      <c r="C269" s="59">
        <v>0</v>
      </c>
      <c r="D269" s="39">
        <v>3393</v>
      </c>
      <c r="E269" s="48">
        <v>1870</v>
      </c>
    </row>
    <row r="270" spans="1:5" ht="12.75">
      <c r="A270" s="38">
        <v>1335000</v>
      </c>
      <c r="B270" s="32"/>
      <c r="C270" s="59">
        <v>0</v>
      </c>
      <c r="D270" s="39">
        <v>3402</v>
      </c>
      <c r="E270" s="48">
        <v>1871</v>
      </c>
    </row>
    <row r="271" spans="1:5" ht="12.75">
      <c r="A271" s="38">
        <v>1340000</v>
      </c>
      <c r="B271" s="32"/>
      <c r="C271" s="59">
        <v>0</v>
      </c>
      <c r="D271" s="39">
        <v>3409</v>
      </c>
      <c r="E271" s="48">
        <v>1873</v>
      </c>
    </row>
    <row r="272" spans="1:5" ht="12.75">
      <c r="A272" s="38">
        <v>1345000</v>
      </c>
      <c r="B272" s="32"/>
      <c r="C272" s="59">
        <v>0</v>
      </c>
      <c r="D272" s="39">
        <v>3418</v>
      </c>
      <c r="E272" s="48">
        <v>1874</v>
      </c>
    </row>
    <row r="273" spans="1:5" ht="12.75">
      <c r="A273" s="38">
        <v>1350000</v>
      </c>
      <c r="B273" s="32"/>
      <c r="C273" s="59">
        <v>0</v>
      </c>
      <c r="D273" s="39">
        <v>3427</v>
      </c>
      <c r="E273" s="48">
        <v>1875</v>
      </c>
    </row>
    <row r="274" spans="1:5" ht="12.75">
      <c r="A274" s="38">
        <v>1355000</v>
      </c>
      <c r="B274" s="32"/>
      <c r="C274" s="59">
        <v>0</v>
      </c>
      <c r="D274" s="39">
        <v>3436</v>
      </c>
      <c r="E274" s="48">
        <v>1876</v>
      </c>
    </row>
    <row r="275" spans="1:5" ht="12.75">
      <c r="A275" s="38">
        <v>1360000</v>
      </c>
      <c r="B275" s="32"/>
      <c r="C275" s="59">
        <v>0</v>
      </c>
      <c r="D275" s="39">
        <v>3443</v>
      </c>
      <c r="E275" s="48">
        <v>1878</v>
      </c>
    </row>
    <row r="276" spans="1:5" ht="12.75">
      <c r="A276" s="38">
        <v>1365000</v>
      </c>
      <c r="B276" s="32"/>
      <c r="C276" s="59">
        <v>0</v>
      </c>
      <c r="D276" s="39">
        <v>3452</v>
      </c>
      <c r="E276" s="48">
        <v>1879</v>
      </c>
    </row>
    <row r="277" spans="1:5" ht="12.75">
      <c r="A277" s="38">
        <v>1370000</v>
      </c>
      <c r="B277" s="32"/>
      <c r="C277" s="59">
        <v>0</v>
      </c>
      <c r="D277" s="39">
        <v>3461</v>
      </c>
      <c r="E277" s="48">
        <v>1880</v>
      </c>
    </row>
    <row r="278" spans="1:5" ht="12.75">
      <c r="A278" s="38">
        <v>1375000</v>
      </c>
      <c r="B278" s="32"/>
      <c r="C278" s="59">
        <v>0</v>
      </c>
      <c r="D278" s="39">
        <v>3470</v>
      </c>
      <c r="E278" s="48">
        <v>1881</v>
      </c>
    </row>
    <row r="279" spans="1:5" ht="12.75">
      <c r="A279" s="38">
        <v>1380000</v>
      </c>
      <c r="B279" s="32"/>
      <c r="C279" s="59">
        <v>0</v>
      </c>
      <c r="D279" s="39">
        <v>3478</v>
      </c>
      <c r="E279" s="48">
        <v>1883</v>
      </c>
    </row>
    <row r="280" spans="1:5" ht="12.75">
      <c r="A280" s="38">
        <v>1385000</v>
      </c>
      <c r="B280" s="32"/>
      <c r="C280" s="59">
        <v>0</v>
      </c>
      <c r="D280" s="39">
        <v>3486</v>
      </c>
      <c r="E280" s="48">
        <v>1884</v>
      </c>
    </row>
    <row r="281" spans="1:5" ht="12.75">
      <c r="A281" s="38">
        <v>1390000</v>
      </c>
      <c r="B281" s="32"/>
      <c r="C281" s="59">
        <v>0</v>
      </c>
      <c r="D281" s="39">
        <v>3495</v>
      </c>
      <c r="E281" s="48">
        <v>1885</v>
      </c>
    </row>
    <row r="282" spans="1:5" ht="12.75">
      <c r="A282" s="38">
        <v>1395000</v>
      </c>
      <c r="B282" s="32"/>
      <c r="C282" s="59">
        <v>0</v>
      </c>
      <c r="D282" s="39">
        <v>3504</v>
      </c>
      <c r="E282" s="48">
        <v>1886</v>
      </c>
    </row>
    <row r="283" spans="1:5" ht="12.75">
      <c r="A283" s="38">
        <v>1400000</v>
      </c>
      <c r="B283" s="32"/>
      <c r="C283" s="59">
        <v>0</v>
      </c>
      <c r="D283" s="39">
        <v>3512</v>
      </c>
      <c r="E283" s="48">
        <v>1888</v>
      </c>
    </row>
    <row r="284" spans="1:5" ht="12.75">
      <c r="A284" s="38">
        <v>1405000</v>
      </c>
      <c r="B284" s="32"/>
      <c r="C284" s="59">
        <v>0</v>
      </c>
      <c r="D284" s="39">
        <v>3520</v>
      </c>
      <c r="E284" s="48">
        <v>1889</v>
      </c>
    </row>
    <row r="285" spans="1:5" ht="12.75">
      <c r="A285" s="38">
        <v>1410000</v>
      </c>
      <c r="B285" s="32"/>
      <c r="C285" s="59">
        <v>0</v>
      </c>
      <c r="D285" s="39">
        <v>3529</v>
      </c>
      <c r="E285" s="48">
        <v>1890</v>
      </c>
    </row>
    <row r="286" spans="1:5" ht="12.75">
      <c r="A286" s="38">
        <v>1415000</v>
      </c>
      <c r="B286" s="32"/>
      <c r="C286" s="59">
        <v>0</v>
      </c>
      <c r="D286" s="39">
        <v>3538</v>
      </c>
      <c r="E286" s="48">
        <v>1891</v>
      </c>
    </row>
    <row r="287" spans="1:5" ht="12.75">
      <c r="A287" s="38">
        <v>1420000</v>
      </c>
      <c r="B287" s="32"/>
      <c r="C287" s="59">
        <v>0</v>
      </c>
      <c r="D287" s="39">
        <v>3546</v>
      </c>
      <c r="E287" s="48">
        <v>1893</v>
      </c>
    </row>
    <row r="288" spans="1:5" ht="12.75">
      <c r="A288" s="38">
        <v>1425000</v>
      </c>
      <c r="B288" s="32"/>
      <c r="C288" s="59">
        <v>0</v>
      </c>
      <c r="D288" s="39">
        <v>3555</v>
      </c>
      <c r="E288" s="48">
        <v>1894</v>
      </c>
    </row>
    <row r="289" spans="1:5" ht="12.75">
      <c r="A289" s="38">
        <v>1430000</v>
      </c>
      <c r="B289" s="32"/>
      <c r="C289" s="59">
        <v>0</v>
      </c>
      <c r="D289" s="39">
        <v>3563</v>
      </c>
      <c r="E289" s="48">
        <v>1895</v>
      </c>
    </row>
    <row r="290" spans="1:5" ht="12.75">
      <c r="A290" s="38">
        <v>1435000</v>
      </c>
      <c r="B290" s="32"/>
      <c r="C290" s="59">
        <v>0</v>
      </c>
      <c r="D290" s="39">
        <v>3572</v>
      </c>
      <c r="E290" s="48">
        <v>1896</v>
      </c>
    </row>
    <row r="291" spans="1:5" ht="12.75">
      <c r="A291" s="38">
        <v>1440000</v>
      </c>
      <c r="B291" s="32"/>
      <c r="C291" s="59">
        <v>0</v>
      </c>
      <c r="D291" s="39">
        <v>3580</v>
      </c>
      <c r="E291" s="48">
        <v>1898</v>
      </c>
    </row>
    <row r="292" spans="1:5" ht="12.75">
      <c r="A292" s="38">
        <v>1445000</v>
      </c>
      <c r="B292" s="32"/>
      <c r="C292" s="59">
        <v>0</v>
      </c>
      <c r="D292" s="39">
        <v>3589</v>
      </c>
      <c r="E292" s="48">
        <v>1899</v>
      </c>
    </row>
    <row r="293" spans="1:5" ht="12.75">
      <c r="A293" s="38">
        <v>1450000</v>
      </c>
      <c r="B293" s="32"/>
      <c r="C293" s="59">
        <v>0</v>
      </c>
      <c r="D293" s="39">
        <v>3597</v>
      </c>
      <c r="E293" s="48">
        <v>1900</v>
      </c>
    </row>
    <row r="294" spans="1:5" ht="12.75">
      <c r="A294" s="38">
        <v>1455000</v>
      </c>
      <c r="B294" s="32"/>
      <c r="C294" s="59">
        <v>0</v>
      </c>
      <c r="D294" s="39">
        <v>3606</v>
      </c>
      <c r="E294" s="48">
        <v>1901</v>
      </c>
    </row>
    <row r="295" spans="1:5" ht="12.75">
      <c r="A295" s="38">
        <v>1460000</v>
      </c>
      <c r="B295" s="32"/>
      <c r="C295" s="59">
        <v>0</v>
      </c>
      <c r="D295" s="39">
        <v>3614</v>
      </c>
      <c r="E295" s="48">
        <v>1903</v>
      </c>
    </row>
    <row r="296" spans="1:5" ht="12.75">
      <c r="A296" s="38">
        <v>1465000</v>
      </c>
      <c r="B296" s="32"/>
      <c r="C296" s="59">
        <v>0</v>
      </c>
      <c r="D296" s="39">
        <v>3623</v>
      </c>
      <c r="E296" s="48">
        <v>1904</v>
      </c>
    </row>
    <row r="297" spans="1:5" ht="12.75">
      <c r="A297" s="38">
        <v>1470000</v>
      </c>
      <c r="B297" s="32"/>
      <c r="C297" s="59">
        <v>0</v>
      </c>
      <c r="D297" s="39">
        <v>3632</v>
      </c>
      <c r="E297" s="48">
        <v>1905</v>
      </c>
    </row>
    <row r="298" spans="1:5" ht="12.75">
      <c r="A298" s="38">
        <v>1475000</v>
      </c>
      <c r="B298" s="32"/>
      <c r="C298" s="59">
        <v>0</v>
      </c>
      <c r="D298" s="39">
        <v>3640</v>
      </c>
      <c r="E298" s="48">
        <v>1906</v>
      </c>
    </row>
    <row r="299" spans="1:5" ht="12.75">
      <c r="A299" s="38">
        <v>1480000</v>
      </c>
      <c r="B299" s="32"/>
      <c r="C299" s="59">
        <v>0</v>
      </c>
      <c r="D299" s="39">
        <v>3648</v>
      </c>
      <c r="E299" s="48">
        <v>1908</v>
      </c>
    </row>
    <row r="300" spans="1:5" ht="12.75">
      <c r="A300" s="38">
        <v>1485000</v>
      </c>
      <c r="B300" s="32"/>
      <c r="C300" s="59">
        <v>0</v>
      </c>
      <c r="D300" s="39">
        <v>3657</v>
      </c>
      <c r="E300" s="48">
        <v>1909</v>
      </c>
    </row>
    <row r="301" spans="1:5" ht="12.75">
      <c r="A301" s="38">
        <v>1490000</v>
      </c>
      <c r="B301" s="32"/>
      <c r="C301" s="59">
        <v>0</v>
      </c>
      <c r="D301" s="39">
        <v>3666</v>
      </c>
      <c r="E301" s="48">
        <v>1910</v>
      </c>
    </row>
    <row r="302" spans="1:5" ht="12.75">
      <c r="A302" s="38">
        <v>1495000</v>
      </c>
      <c r="B302" s="32"/>
      <c r="C302" s="59">
        <v>0</v>
      </c>
      <c r="D302" s="39">
        <v>3674</v>
      </c>
      <c r="E302" s="48">
        <v>1911</v>
      </c>
    </row>
    <row r="303" spans="1:5" ht="12.75">
      <c r="A303" s="38">
        <v>1500000</v>
      </c>
      <c r="B303" s="32"/>
      <c r="C303" s="59">
        <v>0</v>
      </c>
      <c r="D303" s="39">
        <v>3682</v>
      </c>
      <c r="E303" s="48">
        <v>1913</v>
      </c>
    </row>
    <row r="304" spans="1:5" ht="12.75">
      <c r="A304" s="38">
        <v>1505000</v>
      </c>
      <c r="B304" s="32"/>
      <c r="C304" s="59">
        <v>0</v>
      </c>
      <c r="D304" s="39">
        <v>3691</v>
      </c>
      <c r="E304" s="48">
        <v>1914</v>
      </c>
    </row>
    <row r="305" spans="1:5" ht="12.75">
      <c r="A305" s="38">
        <v>1510000</v>
      </c>
      <c r="B305" s="32"/>
      <c r="C305" s="59">
        <v>0</v>
      </c>
      <c r="D305" s="39">
        <v>3700</v>
      </c>
      <c r="E305" s="48">
        <v>1915</v>
      </c>
    </row>
    <row r="306" spans="1:5" ht="12.75">
      <c r="A306" s="38">
        <v>1515000</v>
      </c>
      <c r="B306" s="32"/>
      <c r="C306" s="59">
        <v>0</v>
      </c>
      <c r="D306" s="39">
        <v>3709</v>
      </c>
      <c r="E306" s="48">
        <v>1916</v>
      </c>
    </row>
    <row r="307" spans="1:5" ht="12.75">
      <c r="A307" s="38">
        <v>1520000</v>
      </c>
      <c r="B307" s="32"/>
      <c r="C307" s="59">
        <v>0</v>
      </c>
      <c r="D307" s="39">
        <v>3716</v>
      </c>
      <c r="E307" s="48">
        <v>1917</v>
      </c>
    </row>
    <row r="308" spans="1:5" ht="12.75">
      <c r="A308" s="38">
        <v>1525000</v>
      </c>
      <c r="B308" s="32"/>
      <c r="C308" s="59">
        <v>0</v>
      </c>
      <c r="D308" s="39">
        <v>3725</v>
      </c>
      <c r="E308" s="48">
        <v>1918</v>
      </c>
    </row>
    <row r="309" spans="1:5" ht="12.75">
      <c r="A309" s="38">
        <v>1530000</v>
      </c>
      <c r="B309" s="32"/>
      <c r="C309" s="59">
        <v>0</v>
      </c>
      <c r="D309" s="39">
        <v>3734</v>
      </c>
      <c r="E309" s="48">
        <v>1919</v>
      </c>
    </row>
    <row r="310" spans="1:5" ht="12.75">
      <c r="A310" s="38">
        <v>1535000</v>
      </c>
      <c r="B310" s="32"/>
      <c r="C310" s="59">
        <v>0</v>
      </c>
      <c r="D310" s="39">
        <v>3743</v>
      </c>
      <c r="E310" s="48">
        <v>1920</v>
      </c>
    </row>
    <row r="311" spans="1:5" ht="12.75">
      <c r="A311" s="38">
        <v>1540000</v>
      </c>
      <c r="B311" s="32"/>
      <c r="C311" s="59">
        <v>0</v>
      </c>
      <c r="D311" s="39">
        <v>3750</v>
      </c>
      <c r="E311" s="48">
        <v>1921</v>
      </c>
    </row>
    <row r="312" spans="1:5" ht="12.75">
      <c r="A312" s="38">
        <v>1545000</v>
      </c>
      <c r="B312" s="32"/>
      <c r="C312" s="59">
        <v>0</v>
      </c>
      <c r="D312" s="39">
        <v>3759</v>
      </c>
      <c r="E312" s="48">
        <v>1922</v>
      </c>
    </row>
    <row r="313" spans="1:5" ht="12.75">
      <c r="A313" s="38">
        <v>1550000</v>
      </c>
      <c r="B313" s="32"/>
      <c r="C313" s="59">
        <v>0</v>
      </c>
      <c r="D313" s="39">
        <v>3768</v>
      </c>
      <c r="E313" s="48">
        <v>1923</v>
      </c>
    </row>
    <row r="314" spans="1:5" ht="12.75">
      <c r="A314" s="38">
        <v>1555000</v>
      </c>
      <c r="B314" s="32"/>
      <c r="C314" s="59">
        <v>0</v>
      </c>
      <c r="D314" s="39">
        <v>3777</v>
      </c>
      <c r="E314" s="48">
        <v>1924</v>
      </c>
    </row>
    <row r="315" spans="1:5" ht="12.75">
      <c r="A315" s="38">
        <v>1560000</v>
      </c>
      <c r="B315" s="32"/>
      <c r="C315" s="59">
        <v>0</v>
      </c>
      <c r="D315" s="39">
        <v>3784</v>
      </c>
      <c r="E315" s="48">
        <v>1925</v>
      </c>
    </row>
    <row r="316" spans="1:5" ht="12.75">
      <c r="A316" s="38">
        <v>1565000</v>
      </c>
      <c r="B316" s="32"/>
      <c r="C316" s="59">
        <v>0</v>
      </c>
      <c r="D316" s="39">
        <v>3793</v>
      </c>
      <c r="E316" s="48">
        <v>1926</v>
      </c>
    </row>
    <row r="317" spans="1:5" ht="12.75">
      <c r="A317" s="38">
        <v>1570000</v>
      </c>
      <c r="B317" s="32"/>
      <c r="C317" s="59">
        <v>0</v>
      </c>
      <c r="D317" s="39">
        <v>3802</v>
      </c>
      <c r="E317" s="48">
        <v>1927</v>
      </c>
    </row>
    <row r="318" spans="1:5" ht="12.75">
      <c r="A318" s="38">
        <v>1575000</v>
      </c>
      <c r="B318" s="32"/>
      <c r="C318" s="59">
        <v>0</v>
      </c>
      <c r="D318" s="39">
        <v>3811</v>
      </c>
      <c r="E318" s="48">
        <v>1928</v>
      </c>
    </row>
    <row r="319" spans="1:5" ht="12.75">
      <c r="A319" s="38">
        <v>1580000</v>
      </c>
      <c r="B319" s="32"/>
      <c r="C319" s="59">
        <v>0</v>
      </c>
      <c r="D319" s="39">
        <v>3819</v>
      </c>
      <c r="E319" s="48">
        <v>1929</v>
      </c>
    </row>
    <row r="320" spans="1:5" ht="12.75">
      <c r="A320" s="38">
        <v>1585000</v>
      </c>
      <c r="B320" s="32"/>
      <c r="C320" s="59">
        <v>0</v>
      </c>
      <c r="D320" s="39">
        <v>3827</v>
      </c>
      <c r="E320" s="48">
        <v>1930</v>
      </c>
    </row>
    <row r="321" spans="1:5" ht="12.75">
      <c r="A321" s="38">
        <v>1590000</v>
      </c>
      <c r="B321" s="32"/>
      <c r="C321" s="59">
        <v>0</v>
      </c>
      <c r="D321" s="39">
        <v>3836</v>
      </c>
      <c r="E321" s="48">
        <v>1931</v>
      </c>
    </row>
    <row r="322" spans="1:5" ht="12.75">
      <c r="A322" s="38">
        <v>1595000</v>
      </c>
      <c r="B322" s="32"/>
      <c r="C322" s="59">
        <v>0</v>
      </c>
      <c r="D322" s="39">
        <v>3845</v>
      </c>
      <c r="E322" s="48">
        <v>1932</v>
      </c>
    </row>
    <row r="323" spans="1:5" ht="12.75">
      <c r="A323" s="38">
        <v>1600000</v>
      </c>
      <c r="B323" s="32"/>
      <c r="C323" s="59">
        <v>0</v>
      </c>
      <c r="D323" s="39">
        <v>3853</v>
      </c>
      <c r="E323" s="48">
        <v>1933</v>
      </c>
    </row>
    <row r="324" spans="1:5" ht="12.75">
      <c r="A324" s="38">
        <v>1605000</v>
      </c>
      <c r="B324" s="32"/>
      <c r="C324" s="59">
        <v>0</v>
      </c>
      <c r="D324" s="39">
        <v>3861</v>
      </c>
      <c r="E324" s="48">
        <v>1934</v>
      </c>
    </row>
    <row r="325" spans="1:5" ht="12.75">
      <c r="A325" s="38">
        <v>1610000</v>
      </c>
      <c r="B325" s="32"/>
      <c r="C325" s="59">
        <v>0</v>
      </c>
      <c r="D325" s="39">
        <v>3870</v>
      </c>
      <c r="E325" s="48">
        <v>1935</v>
      </c>
    </row>
    <row r="326" spans="1:5" ht="12.75">
      <c r="A326" s="38">
        <v>1615000</v>
      </c>
      <c r="B326" s="32"/>
      <c r="C326" s="59">
        <v>0</v>
      </c>
      <c r="D326" s="39">
        <v>3879</v>
      </c>
      <c r="E326" s="48">
        <v>1936</v>
      </c>
    </row>
    <row r="327" spans="1:5" ht="12.75">
      <c r="A327" s="38">
        <v>1620000</v>
      </c>
      <c r="B327" s="32"/>
      <c r="C327" s="59">
        <v>0</v>
      </c>
      <c r="D327" s="39">
        <v>3887</v>
      </c>
      <c r="E327" s="48">
        <v>1937</v>
      </c>
    </row>
    <row r="328" spans="1:5" ht="12.75">
      <c r="A328" s="38">
        <v>1625000</v>
      </c>
      <c r="B328" s="32"/>
      <c r="C328" s="59">
        <v>0</v>
      </c>
      <c r="D328" s="39">
        <v>3896</v>
      </c>
      <c r="E328" s="48">
        <v>1938</v>
      </c>
    </row>
    <row r="329" spans="1:5" ht="12.75">
      <c r="A329" s="38">
        <v>1630000</v>
      </c>
      <c r="B329" s="32"/>
      <c r="C329" s="59">
        <v>0</v>
      </c>
      <c r="D329" s="39">
        <v>3904</v>
      </c>
      <c r="E329" s="48">
        <v>1939</v>
      </c>
    </row>
    <row r="330" spans="1:5" ht="12.75">
      <c r="A330" s="38">
        <v>1635000</v>
      </c>
      <c r="B330" s="32"/>
      <c r="C330" s="59">
        <v>0</v>
      </c>
      <c r="D330" s="39">
        <v>3913</v>
      </c>
      <c r="E330" s="48">
        <v>1940</v>
      </c>
    </row>
    <row r="331" spans="1:5" ht="12.75">
      <c r="A331" s="38">
        <v>1640000</v>
      </c>
      <c r="B331" s="32"/>
      <c r="C331" s="59">
        <v>0</v>
      </c>
      <c r="D331" s="39">
        <v>3921</v>
      </c>
      <c r="E331" s="48">
        <v>1941</v>
      </c>
    </row>
    <row r="332" spans="1:5" ht="12.75">
      <c r="A332" s="38">
        <v>1645000</v>
      </c>
      <c r="B332" s="32"/>
      <c r="C332" s="59">
        <v>0</v>
      </c>
      <c r="D332" s="39">
        <v>3930</v>
      </c>
      <c r="E332" s="48">
        <v>1942</v>
      </c>
    </row>
    <row r="333" spans="1:5" ht="12.75">
      <c r="A333" s="38">
        <v>1650000</v>
      </c>
      <c r="B333" s="32"/>
      <c r="C333" s="59">
        <v>0</v>
      </c>
      <c r="D333" s="39">
        <v>3938</v>
      </c>
      <c r="E333" s="48">
        <v>1943</v>
      </c>
    </row>
    <row r="334" spans="1:5" ht="12.75">
      <c r="A334" s="38">
        <v>1655000</v>
      </c>
      <c r="B334" s="32"/>
      <c r="C334" s="59">
        <v>0</v>
      </c>
      <c r="D334" s="39">
        <v>3947</v>
      </c>
      <c r="E334" s="48">
        <v>1944</v>
      </c>
    </row>
    <row r="335" spans="1:5" ht="12.75">
      <c r="A335" s="38">
        <v>1660000</v>
      </c>
      <c r="B335" s="32"/>
      <c r="C335" s="59">
        <v>0</v>
      </c>
      <c r="D335" s="39">
        <v>3955</v>
      </c>
      <c r="E335" s="48">
        <v>1945</v>
      </c>
    </row>
    <row r="336" spans="1:5" ht="12.75">
      <c r="A336" s="38">
        <v>1665000</v>
      </c>
      <c r="B336" s="32"/>
      <c r="C336" s="59">
        <v>0</v>
      </c>
      <c r="D336" s="39">
        <v>3964</v>
      </c>
      <c r="E336" s="48">
        <v>1946</v>
      </c>
    </row>
    <row r="337" spans="1:5" ht="12.75">
      <c r="A337" s="38">
        <v>1670000</v>
      </c>
      <c r="B337" s="32"/>
      <c r="C337" s="59">
        <v>0</v>
      </c>
      <c r="D337" s="39">
        <v>3973</v>
      </c>
      <c r="E337" s="48">
        <v>1947</v>
      </c>
    </row>
    <row r="338" spans="1:5" ht="12.75">
      <c r="A338" s="38">
        <v>1675000</v>
      </c>
      <c r="B338" s="32"/>
      <c r="C338" s="59">
        <v>0</v>
      </c>
      <c r="D338" s="39">
        <v>3981</v>
      </c>
      <c r="E338" s="48">
        <v>1948</v>
      </c>
    </row>
    <row r="339" spans="1:5" ht="12.75">
      <c r="A339" s="38">
        <v>1680000</v>
      </c>
      <c r="B339" s="32"/>
      <c r="C339" s="59">
        <v>0</v>
      </c>
      <c r="D339" s="39">
        <v>3989</v>
      </c>
      <c r="E339" s="48">
        <v>1949</v>
      </c>
    </row>
    <row r="340" spans="1:5" ht="12.75">
      <c r="A340" s="38">
        <v>1685000</v>
      </c>
      <c r="B340" s="32"/>
      <c r="C340" s="59">
        <v>0</v>
      </c>
      <c r="D340" s="39">
        <v>3998</v>
      </c>
      <c r="E340" s="48">
        <v>1950</v>
      </c>
    </row>
    <row r="341" spans="1:5" ht="12.75">
      <c r="A341" s="38">
        <v>1690000</v>
      </c>
      <c r="B341" s="32"/>
      <c r="C341" s="59">
        <v>0</v>
      </c>
      <c r="D341" s="39">
        <v>4007</v>
      </c>
      <c r="E341" s="48">
        <v>1951</v>
      </c>
    </row>
    <row r="342" spans="1:5" ht="12.75">
      <c r="A342" s="38">
        <v>1695000</v>
      </c>
      <c r="B342" s="32"/>
      <c r="C342" s="59">
        <v>0</v>
      </c>
      <c r="D342" s="39">
        <v>4015</v>
      </c>
      <c r="E342" s="48">
        <v>1952</v>
      </c>
    </row>
    <row r="343" spans="1:5" ht="12.75">
      <c r="A343" s="38">
        <v>1700000</v>
      </c>
      <c r="B343" s="32"/>
      <c r="C343" s="59">
        <v>0</v>
      </c>
      <c r="D343" s="39">
        <v>4023</v>
      </c>
      <c r="E343" s="48">
        <v>1953</v>
      </c>
    </row>
    <row r="344" spans="1:5" ht="12.75">
      <c r="A344" s="38">
        <v>1705000</v>
      </c>
      <c r="B344" s="32"/>
      <c r="C344" s="59">
        <v>0</v>
      </c>
      <c r="D344" s="39">
        <v>4032</v>
      </c>
      <c r="E344" s="48">
        <v>1954</v>
      </c>
    </row>
    <row r="345" spans="1:5" ht="12.75">
      <c r="A345" s="38">
        <v>1710000</v>
      </c>
      <c r="B345" s="32"/>
      <c r="C345" s="59">
        <v>0</v>
      </c>
      <c r="D345" s="39">
        <v>4041</v>
      </c>
      <c r="E345" s="48">
        <v>1955</v>
      </c>
    </row>
    <row r="346" spans="1:5" ht="12.75">
      <c r="A346" s="38">
        <v>1715000</v>
      </c>
      <c r="B346" s="32"/>
      <c r="C346" s="59">
        <v>0</v>
      </c>
      <c r="D346" s="39">
        <v>4050</v>
      </c>
      <c r="E346" s="48">
        <v>1956</v>
      </c>
    </row>
    <row r="347" spans="1:5" ht="12.75">
      <c r="A347" s="38">
        <v>1720000</v>
      </c>
      <c r="B347" s="32"/>
      <c r="C347" s="59">
        <v>0</v>
      </c>
      <c r="D347" s="39">
        <v>4057</v>
      </c>
      <c r="E347" s="48">
        <v>1957</v>
      </c>
    </row>
    <row r="348" spans="1:5" ht="12.75">
      <c r="A348" s="38">
        <v>1725000</v>
      </c>
      <c r="B348" s="32"/>
      <c r="C348" s="59">
        <v>0</v>
      </c>
      <c r="D348" s="39">
        <v>4066</v>
      </c>
      <c r="E348" s="48">
        <v>1958</v>
      </c>
    </row>
    <row r="349" spans="1:5" ht="12.75">
      <c r="A349" s="38">
        <v>1730000</v>
      </c>
      <c r="B349" s="32"/>
      <c r="C349" s="59">
        <v>0</v>
      </c>
      <c r="D349" s="39">
        <v>4075</v>
      </c>
      <c r="E349" s="48">
        <v>1959</v>
      </c>
    </row>
    <row r="350" spans="1:5" ht="12.75">
      <c r="A350" s="38">
        <v>1735000</v>
      </c>
      <c r="B350" s="32"/>
      <c r="C350" s="59">
        <v>0</v>
      </c>
      <c r="D350" s="39">
        <v>4084</v>
      </c>
      <c r="E350" s="48">
        <v>1960</v>
      </c>
    </row>
    <row r="351" spans="1:5" ht="12.75">
      <c r="A351" s="38">
        <v>1740000</v>
      </c>
      <c r="B351" s="32"/>
      <c r="C351" s="59">
        <v>0</v>
      </c>
      <c r="D351" s="39">
        <v>4091</v>
      </c>
      <c r="E351" s="48">
        <v>1961</v>
      </c>
    </row>
    <row r="352" spans="1:5" ht="12.75">
      <c r="A352" s="38">
        <v>1745000</v>
      </c>
      <c r="B352" s="32"/>
      <c r="C352" s="59">
        <v>0</v>
      </c>
      <c r="D352" s="39">
        <v>4100</v>
      </c>
      <c r="E352" s="48">
        <v>1962</v>
      </c>
    </row>
    <row r="353" spans="1:5" ht="12.75">
      <c r="A353" s="38">
        <v>1750000</v>
      </c>
      <c r="B353" s="32"/>
      <c r="C353" s="59">
        <v>0</v>
      </c>
      <c r="D353" s="39">
        <v>4109</v>
      </c>
      <c r="E353" s="48">
        <v>1963</v>
      </c>
    </row>
    <row r="354" spans="1:5" ht="12.75">
      <c r="A354" s="38">
        <v>1755000</v>
      </c>
      <c r="B354" s="32"/>
      <c r="C354" s="59">
        <v>0</v>
      </c>
      <c r="D354" s="39">
        <v>4118</v>
      </c>
      <c r="E354" s="48">
        <v>1964</v>
      </c>
    </row>
    <row r="355" spans="1:5" ht="12.75">
      <c r="A355" s="38">
        <v>1760000</v>
      </c>
      <c r="B355" s="32"/>
      <c r="C355" s="59">
        <v>0</v>
      </c>
      <c r="D355" s="39">
        <v>4125</v>
      </c>
      <c r="E355" s="48">
        <v>1965</v>
      </c>
    </row>
    <row r="356" spans="1:5" ht="12.75">
      <c r="A356" s="38">
        <v>1765000</v>
      </c>
      <c r="B356" s="32"/>
      <c r="C356" s="59">
        <v>0</v>
      </c>
      <c r="D356" s="39">
        <v>4134</v>
      </c>
      <c r="E356" s="48">
        <v>1966</v>
      </c>
    </row>
    <row r="357" spans="1:5" ht="12.75">
      <c r="A357" s="38">
        <v>1770000</v>
      </c>
      <c r="B357" s="32"/>
      <c r="C357" s="59">
        <v>0</v>
      </c>
      <c r="D357" s="39">
        <v>4143</v>
      </c>
      <c r="E357" s="48">
        <v>1967</v>
      </c>
    </row>
    <row r="358" spans="1:5" ht="12.75">
      <c r="A358" s="38">
        <v>1775000</v>
      </c>
      <c r="B358" s="32"/>
      <c r="C358" s="59">
        <v>0</v>
      </c>
      <c r="D358" s="39">
        <v>4152</v>
      </c>
      <c r="E358" s="48">
        <v>1968</v>
      </c>
    </row>
    <row r="359" spans="1:5" ht="12.75">
      <c r="A359" s="38">
        <v>1780000</v>
      </c>
      <c r="B359" s="32"/>
      <c r="C359" s="59">
        <v>0</v>
      </c>
      <c r="D359" s="39">
        <v>4160</v>
      </c>
      <c r="E359" s="48">
        <v>1969</v>
      </c>
    </row>
    <row r="360" spans="1:5" ht="12.75">
      <c r="A360" s="38">
        <v>1785000</v>
      </c>
      <c r="B360" s="32"/>
      <c r="C360" s="59">
        <v>0</v>
      </c>
      <c r="D360" s="39">
        <v>4168</v>
      </c>
      <c r="E360" s="48">
        <v>1970</v>
      </c>
    </row>
    <row r="361" spans="1:5" ht="12.75">
      <c r="A361" s="38">
        <v>1790000</v>
      </c>
      <c r="B361" s="32"/>
      <c r="C361" s="59">
        <v>0</v>
      </c>
      <c r="D361" s="39">
        <v>4177</v>
      </c>
      <c r="E361" s="48">
        <v>1971</v>
      </c>
    </row>
    <row r="362" spans="1:5" ht="12.75">
      <c r="A362" s="38">
        <v>1795000</v>
      </c>
      <c r="B362" s="32"/>
      <c r="C362" s="59">
        <v>0</v>
      </c>
      <c r="D362" s="39">
        <v>4186</v>
      </c>
      <c r="E362" s="48">
        <v>1972</v>
      </c>
    </row>
    <row r="363" spans="1:5" ht="12.75">
      <c r="A363" s="38">
        <v>1800000</v>
      </c>
      <c r="B363" s="32"/>
      <c r="C363" s="59">
        <v>0</v>
      </c>
      <c r="D363" s="39">
        <v>4194</v>
      </c>
      <c r="E363" s="48">
        <v>1973</v>
      </c>
    </row>
    <row r="364" spans="1:5" ht="12.75">
      <c r="A364" s="38">
        <v>1805000</v>
      </c>
      <c r="B364" s="32"/>
      <c r="C364" s="59">
        <v>0</v>
      </c>
      <c r="D364" s="39">
        <v>4202</v>
      </c>
      <c r="E364" s="48">
        <v>1974</v>
      </c>
    </row>
    <row r="365" spans="1:5" ht="12.75">
      <c r="A365" s="38">
        <v>1810000</v>
      </c>
      <c r="B365" s="32"/>
      <c r="C365" s="59">
        <v>0</v>
      </c>
      <c r="D365" s="39">
        <v>4211</v>
      </c>
      <c r="E365" s="48">
        <v>1975</v>
      </c>
    </row>
    <row r="366" spans="1:5" ht="12.75">
      <c r="A366" s="38">
        <v>1815000</v>
      </c>
      <c r="B366" s="32"/>
      <c r="C366" s="59">
        <v>0</v>
      </c>
      <c r="D366" s="39">
        <v>4220</v>
      </c>
      <c r="E366" s="48">
        <v>1976</v>
      </c>
    </row>
    <row r="367" spans="1:5" ht="12.75">
      <c r="A367" s="38">
        <v>1820000</v>
      </c>
      <c r="B367" s="32"/>
      <c r="C367" s="59">
        <v>0</v>
      </c>
      <c r="D367" s="39">
        <v>4228</v>
      </c>
      <c r="E367" s="48">
        <v>1977</v>
      </c>
    </row>
    <row r="368" spans="1:5" ht="12.75">
      <c r="A368" s="38">
        <v>1825000</v>
      </c>
      <c r="B368" s="32"/>
      <c r="C368" s="59">
        <v>0</v>
      </c>
      <c r="D368" s="39">
        <v>4237</v>
      </c>
      <c r="E368" s="48">
        <v>1978</v>
      </c>
    </row>
    <row r="369" spans="1:5" ht="12.75">
      <c r="A369" s="38">
        <v>1830000</v>
      </c>
      <c r="B369" s="32"/>
      <c r="C369" s="59">
        <v>0</v>
      </c>
      <c r="D369" s="39">
        <v>4245</v>
      </c>
      <c r="E369" s="48">
        <v>1979</v>
      </c>
    </row>
    <row r="370" spans="1:5" ht="12.75">
      <c r="A370" s="38">
        <v>1835000</v>
      </c>
      <c r="B370" s="32"/>
      <c r="C370" s="59">
        <v>0</v>
      </c>
      <c r="D370" s="39">
        <v>4254</v>
      </c>
      <c r="E370" s="48">
        <v>1980</v>
      </c>
    </row>
    <row r="371" spans="1:5" ht="12.75">
      <c r="A371" s="38">
        <v>1840000</v>
      </c>
      <c r="B371" s="32"/>
      <c r="C371" s="59">
        <v>0</v>
      </c>
      <c r="D371" s="39">
        <v>4262</v>
      </c>
      <c r="E371" s="48">
        <v>1981</v>
      </c>
    </row>
    <row r="372" spans="1:5" ht="12.75">
      <c r="A372" s="38">
        <v>1845000</v>
      </c>
      <c r="B372" s="32"/>
      <c r="C372" s="59">
        <v>0</v>
      </c>
      <c r="D372" s="39">
        <v>4271</v>
      </c>
      <c r="E372" s="48">
        <v>1982</v>
      </c>
    </row>
    <row r="373" spans="1:5" ht="12.75">
      <c r="A373" s="38">
        <v>1850000</v>
      </c>
      <c r="B373" s="32"/>
      <c r="C373" s="59">
        <v>0</v>
      </c>
      <c r="D373" s="39">
        <v>4279</v>
      </c>
      <c r="E373" s="48">
        <v>1983</v>
      </c>
    </row>
    <row r="374" spans="1:5" ht="12.75">
      <c r="A374" s="38">
        <v>1855000</v>
      </c>
      <c r="B374" s="32"/>
      <c r="C374" s="59">
        <v>0</v>
      </c>
      <c r="D374" s="39">
        <v>4288</v>
      </c>
      <c r="E374" s="48">
        <v>1984</v>
      </c>
    </row>
    <row r="375" spans="1:5" ht="12.75">
      <c r="A375" s="38">
        <v>1860000</v>
      </c>
      <c r="B375" s="32"/>
      <c r="C375" s="59">
        <v>0</v>
      </c>
      <c r="D375" s="39">
        <v>4296</v>
      </c>
      <c r="E375" s="48">
        <v>1985</v>
      </c>
    </row>
    <row r="376" spans="1:5" ht="12.75">
      <c r="A376" s="38">
        <v>1865000</v>
      </c>
      <c r="B376" s="32"/>
      <c r="C376" s="59">
        <v>0</v>
      </c>
      <c r="D376" s="39">
        <v>4305</v>
      </c>
      <c r="E376" s="48">
        <v>1986</v>
      </c>
    </row>
    <row r="377" spans="1:5" ht="12.75">
      <c r="A377" s="38">
        <v>1870000</v>
      </c>
      <c r="B377" s="32"/>
      <c r="C377" s="59">
        <v>0</v>
      </c>
      <c r="D377" s="39">
        <v>4314</v>
      </c>
      <c r="E377" s="48">
        <v>1987</v>
      </c>
    </row>
    <row r="378" spans="1:5" ht="12.75">
      <c r="A378" s="38">
        <v>1875000</v>
      </c>
      <c r="B378" s="32"/>
      <c r="C378" s="59">
        <v>0</v>
      </c>
      <c r="D378" s="39">
        <v>4322</v>
      </c>
      <c r="E378" s="48">
        <v>1988</v>
      </c>
    </row>
    <row r="379" spans="1:5" ht="12.75">
      <c r="A379" s="38">
        <v>1880000</v>
      </c>
      <c r="B379" s="32"/>
      <c r="C379" s="59">
        <v>0</v>
      </c>
      <c r="D379" s="39">
        <v>4330</v>
      </c>
      <c r="E379" s="48">
        <v>1989</v>
      </c>
    </row>
    <row r="380" spans="1:5" ht="12.75">
      <c r="A380" s="38">
        <v>1885000</v>
      </c>
      <c r="B380" s="32"/>
      <c r="C380" s="59">
        <v>0</v>
      </c>
      <c r="D380" s="39">
        <v>4339</v>
      </c>
      <c r="E380" s="48">
        <v>1990</v>
      </c>
    </row>
    <row r="381" spans="1:5" ht="12.75">
      <c r="A381" s="38">
        <v>1890000</v>
      </c>
      <c r="B381" s="32"/>
      <c r="C381" s="59">
        <v>0</v>
      </c>
      <c r="D381" s="39">
        <v>4348</v>
      </c>
      <c r="E381" s="48">
        <v>1991</v>
      </c>
    </row>
    <row r="382" spans="1:5" ht="12.75">
      <c r="A382" s="38">
        <v>1895000</v>
      </c>
      <c r="B382" s="32"/>
      <c r="C382" s="59">
        <v>0</v>
      </c>
      <c r="D382" s="39">
        <v>4356</v>
      </c>
      <c r="E382" s="48">
        <v>1992</v>
      </c>
    </row>
    <row r="383" spans="1:5" ht="12.75">
      <c r="A383" s="38">
        <v>1900000</v>
      </c>
      <c r="B383" s="32"/>
      <c r="C383" s="59">
        <v>0</v>
      </c>
      <c r="D383" s="39">
        <v>4364</v>
      </c>
      <c r="E383" s="48">
        <v>1993</v>
      </c>
    </row>
    <row r="384" spans="1:5" ht="12.75">
      <c r="A384" s="38">
        <v>1905000</v>
      </c>
      <c r="B384" s="32"/>
      <c r="C384" s="59">
        <v>0</v>
      </c>
      <c r="D384" s="39">
        <v>4373</v>
      </c>
      <c r="E384" s="48">
        <v>1994</v>
      </c>
    </row>
    <row r="385" spans="1:5" ht="12.75">
      <c r="A385" s="38">
        <v>1910000</v>
      </c>
      <c r="B385" s="32"/>
      <c r="C385" s="59">
        <v>0</v>
      </c>
      <c r="D385" s="39">
        <v>4382</v>
      </c>
      <c r="E385" s="48">
        <v>1995</v>
      </c>
    </row>
    <row r="386" spans="1:5" ht="12.75">
      <c r="A386" s="38">
        <v>1915000</v>
      </c>
      <c r="B386" s="32"/>
      <c r="C386" s="59">
        <v>0</v>
      </c>
      <c r="D386" s="39">
        <v>4391</v>
      </c>
      <c r="E386" s="48">
        <v>1996</v>
      </c>
    </row>
    <row r="387" spans="1:5" ht="12.75">
      <c r="A387" s="38">
        <v>1920000</v>
      </c>
      <c r="B387" s="32"/>
      <c r="C387" s="59">
        <v>0</v>
      </c>
      <c r="D387" s="39">
        <v>4398</v>
      </c>
      <c r="E387" s="48">
        <v>1997</v>
      </c>
    </row>
    <row r="388" spans="1:5" ht="12.75">
      <c r="A388" s="38">
        <v>1925000</v>
      </c>
      <c r="B388" s="32"/>
      <c r="C388" s="59">
        <v>0</v>
      </c>
      <c r="D388" s="39">
        <v>4407</v>
      </c>
      <c r="E388" s="48">
        <v>1998</v>
      </c>
    </row>
    <row r="389" spans="1:5" ht="12.75">
      <c r="A389" s="38">
        <v>1930000</v>
      </c>
      <c r="B389" s="32"/>
      <c r="C389" s="59">
        <v>0</v>
      </c>
      <c r="D389" s="39">
        <v>4416</v>
      </c>
      <c r="E389" s="48">
        <v>1999</v>
      </c>
    </row>
    <row r="390" spans="1:5" ht="12.75">
      <c r="A390" s="38">
        <v>1935000</v>
      </c>
      <c r="B390" s="32"/>
      <c r="C390" s="59">
        <v>0</v>
      </c>
      <c r="D390" s="39">
        <v>4425</v>
      </c>
      <c r="E390" s="48">
        <v>2000</v>
      </c>
    </row>
    <row r="391" spans="1:5" ht="12.75">
      <c r="A391" s="38">
        <v>1940000</v>
      </c>
      <c r="B391" s="32"/>
      <c r="C391" s="59">
        <v>0</v>
      </c>
      <c r="D391" s="39">
        <v>4432</v>
      </c>
      <c r="E391" s="48">
        <v>2001</v>
      </c>
    </row>
    <row r="392" spans="1:5" ht="12.75">
      <c r="A392" s="38">
        <v>1945000</v>
      </c>
      <c r="B392" s="32"/>
      <c r="C392" s="59">
        <v>0</v>
      </c>
      <c r="D392" s="39">
        <v>4441</v>
      </c>
      <c r="E392" s="48">
        <v>2002</v>
      </c>
    </row>
    <row r="393" spans="1:5" ht="12.75">
      <c r="A393" s="38">
        <v>1950000</v>
      </c>
      <c r="B393" s="32"/>
      <c r="C393" s="59">
        <v>0</v>
      </c>
      <c r="D393" s="39">
        <v>4450</v>
      </c>
      <c r="E393" s="48">
        <v>2003</v>
      </c>
    </row>
    <row r="394" spans="1:5" ht="12.75">
      <c r="A394" s="38">
        <v>1955000</v>
      </c>
      <c r="B394" s="32"/>
      <c r="C394" s="59">
        <v>0</v>
      </c>
      <c r="D394" s="39">
        <v>4459</v>
      </c>
      <c r="E394" s="48">
        <v>2004</v>
      </c>
    </row>
    <row r="395" spans="1:5" ht="12.75">
      <c r="A395" s="38">
        <v>1960000</v>
      </c>
      <c r="B395" s="32"/>
      <c r="C395" s="59">
        <v>0</v>
      </c>
      <c r="D395" s="39">
        <v>4466</v>
      </c>
      <c r="E395" s="48">
        <v>2005</v>
      </c>
    </row>
    <row r="396" spans="1:5" ht="12.75">
      <c r="A396" s="38">
        <v>1965000</v>
      </c>
      <c r="B396" s="32"/>
      <c r="C396" s="59">
        <v>0</v>
      </c>
      <c r="D396" s="39">
        <v>4475</v>
      </c>
      <c r="E396" s="48">
        <v>2006</v>
      </c>
    </row>
    <row r="397" spans="1:5" ht="12.75">
      <c r="A397" s="38">
        <v>1970000</v>
      </c>
      <c r="B397" s="32"/>
      <c r="C397" s="59">
        <v>0</v>
      </c>
      <c r="D397" s="39">
        <v>4484</v>
      </c>
      <c r="E397" s="48">
        <v>2007</v>
      </c>
    </row>
    <row r="398" spans="1:5" ht="12.75">
      <c r="A398" s="38">
        <v>1975000</v>
      </c>
      <c r="B398" s="32"/>
      <c r="C398" s="59">
        <v>0</v>
      </c>
      <c r="D398" s="39">
        <v>4493</v>
      </c>
      <c r="E398" s="48">
        <v>2008</v>
      </c>
    </row>
    <row r="399" spans="1:5" ht="12.75">
      <c r="A399" s="38">
        <v>1980000</v>
      </c>
      <c r="B399" s="32"/>
      <c r="C399" s="59">
        <v>0</v>
      </c>
      <c r="D399" s="39">
        <v>4501</v>
      </c>
      <c r="E399" s="48">
        <v>2009</v>
      </c>
    </row>
    <row r="400" spans="1:5" ht="12.75">
      <c r="A400" s="38">
        <v>1985000</v>
      </c>
      <c r="B400" s="32"/>
      <c r="C400" s="59">
        <v>0</v>
      </c>
      <c r="D400" s="39">
        <v>4509</v>
      </c>
      <c r="E400" s="48">
        <v>2010</v>
      </c>
    </row>
    <row r="401" spans="1:5" ht="12.75">
      <c r="A401" s="38">
        <v>1990000</v>
      </c>
      <c r="B401" s="32"/>
      <c r="C401" s="59">
        <v>0</v>
      </c>
      <c r="D401" s="39">
        <v>4518</v>
      </c>
      <c r="E401" s="48">
        <v>2011</v>
      </c>
    </row>
    <row r="402" spans="1:5" ht="12.75">
      <c r="A402" s="38">
        <v>1995000</v>
      </c>
      <c r="B402" s="32"/>
      <c r="C402" s="59">
        <v>0</v>
      </c>
      <c r="D402" s="39">
        <v>4527</v>
      </c>
      <c r="E402" s="48">
        <v>2012</v>
      </c>
    </row>
    <row r="403" spans="1:5" ht="12.75">
      <c r="A403" s="38">
        <v>2000000</v>
      </c>
      <c r="B403" s="32"/>
      <c r="C403" s="59">
        <v>0</v>
      </c>
      <c r="D403" s="39">
        <v>4535</v>
      </c>
      <c r="E403" s="48">
        <v>2013</v>
      </c>
    </row>
  </sheetData>
  <mergeCells count="2">
    <mergeCell ref="A1:C1"/>
    <mergeCell ref="A4:C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0" sqref="A1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Alliance Title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Stahovich</dc:creator>
  <cp:keywords/>
  <dc:description/>
  <cp:lastModifiedBy>wttest</cp:lastModifiedBy>
  <cp:lastPrinted>2006-06-19T22:03:17Z</cp:lastPrinted>
  <dcterms:created xsi:type="dcterms:W3CDTF">1998-05-07T16:52:05Z</dcterms:created>
  <dcterms:modified xsi:type="dcterms:W3CDTF">2006-10-13T18:22:43Z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1479639555</vt:i4>
  </property>
  <property fmtid="{D5CDD505-2E9C-101B-9397-08002B2CF9AE}" pid="3" name="_EmailSubject">
    <vt:lpwstr>Net Sheet</vt:lpwstr>
  </property>
  <property fmtid="{D5CDD505-2E9C-101B-9397-08002B2CF9AE}" pid="4" name="_AuthorEmail">
    <vt:lpwstr>cdemaree@atc-ca.com</vt:lpwstr>
  </property>
  <property fmtid="{D5CDD505-2E9C-101B-9397-08002B2CF9AE}" pid="5" name="_AuthorEmailDisplayName">
    <vt:lpwstr>Corbin Demaree</vt:lpwstr>
  </property>
  <property fmtid="{D5CDD505-2E9C-101B-9397-08002B2CF9AE}" pid="6" name="_PreviousAdHocReviewCycleID">
    <vt:i4>-544341414</vt:i4>
  </property>
  <property fmtid="{D5CDD505-2E9C-101B-9397-08002B2CF9AE}" pid="7" name="_ReviewingToolsShownOnce">
    <vt:lpwstr/>
  </property>
</Properties>
</file>